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mc:AlternateContent xmlns:mc="http://schemas.openxmlformats.org/markup-compatibility/2006">
    <mc:Choice Requires="x15">
      <x15ac:absPath xmlns:x15ac="http://schemas.microsoft.com/office/spreadsheetml/2010/11/ac" url="https://minedgob1-my.sharepoint.com/personal/nortiz_mined_gob_sv/Documents/ARCHIVOS 2023/1. SOLICITUD DE OFERTAS/CD/LISTA DE CANTIDADES/"/>
    </mc:Choice>
  </mc:AlternateContent>
  <xr:revisionPtr revIDLastSave="83" documentId="11_2AFE26C0D434FAF4F38263F447523BD89BB88FF1" xr6:coauthVersionLast="47" xr6:coauthVersionMax="47" xr10:uidLastSave="{D0CDD054-A1CA-46AD-8A9F-B96018BCFD27}"/>
  <bookViews>
    <workbookView xWindow="-120" yWindow="-120" windowWidth="20730" windowHeight="11040" tabRatio="789" firstSheet="3" activeTab="4" xr2:uid="{00000000-000D-0000-FFFF-FFFF00000000}"/>
  </bookViews>
  <sheets>
    <sheet name="REH. MOD. DE ESCALERAS" sheetId="22" r:id="rId1"/>
    <sheet name="REHAB. DE MÓDULO NORTE" sheetId="20" r:id="rId2"/>
    <sheet name="REHAB. DE MÓDULO SUR " sheetId="19" r:id="rId3"/>
    <sheet name="REHAB. DE DRENAJE DE ALL" sheetId="18" r:id="rId4"/>
    <sheet name="CUADRO RESUMEN" sheetId="24" r:id="rId5"/>
    <sheet name="PRESUPUESTO (OBRAS EXTERIORES)" sheetId="13" state="hidden" r:id="rId6"/>
  </sheets>
  <definedNames>
    <definedName name="_xlnm.Print_Area" localSheetId="4">'CUADRO RESUMEN'!$A$1:$D$16</definedName>
    <definedName name="_xlnm.Print_Area" localSheetId="0">'REH. MOD. DE ESCALERAS'!$B$2:$H$127</definedName>
    <definedName name="_xlnm.Print_Area" localSheetId="3">'REHAB. DE DRENAJE DE ALL'!$A$1:$G$24</definedName>
    <definedName name="_xlnm.Print_Area" localSheetId="1">'REHAB. DE MÓDULO NORTE'!$A$1:$G$134</definedName>
    <definedName name="_xlnm.Print_Area" localSheetId="2">'REHAB. DE MÓDULO SUR '!$A$1:$G$127</definedName>
    <definedName name="_xlnm.Print_Titles" localSheetId="4">'CUADRO RESUMEN'!$1:$8</definedName>
    <definedName name="_xlnm.Print_Titles" localSheetId="0">'REH. MOD. DE ESCALERAS'!$2:$10</definedName>
    <definedName name="_xlnm.Print_Titles" localSheetId="3">'REHAB. DE DRENAJE DE ALL'!$1:$7</definedName>
    <definedName name="_xlnm.Print_Titles" localSheetId="1">'REHAB. DE MÓDULO NORTE'!$1:$9</definedName>
    <definedName name="_xlnm.Print_Titles" localSheetId="2">'REHAB. DE MÓDULO SUR '!$1:$8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4" l="1"/>
  <c r="E21" i="13"/>
  <c r="F21" i="13" s="1"/>
  <c r="E20" i="13"/>
  <c r="F20" i="13" s="1"/>
  <c r="E19" i="13"/>
  <c r="F19" i="13" s="1"/>
  <c r="H91" i="24"/>
  <c r="A4" i="24"/>
  <c r="H90" i="18"/>
  <c r="F23" i="18"/>
  <c r="G21" i="18" s="1"/>
  <c r="F19" i="18"/>
  <c r="G18" i="18" s="1"/>
  <c r="F17" i="18"/>
  <c r="F16" i="18"/>
  <c r="F15" i="18"/>
  <c r="G13" i="18" s="1"/>
  <c r="F11" i="18"/>
  <c r="G9" i="18" s="1"/>
  <c r="B11" i="18"/>
  <c r="B10" i="18"/>
  <c r="B9" i="18"/>
  <c r="A3" i="18"/>
  <c r="A1" i="18"/>
  <c r="F125" i="19"/>
  <c r="G123" i="19"/>
  <c r="F121" i="19"/>
  <c r="F120" i="19"/>
  <c r="F119" i="19"/>
  <c r="F118" i="19"/>
  <c r="F117" i="19"/>
  <c r="F115" i="19"/>
  <c r="F113" i="19"/>
  <c r="F112" i="19"/>
  <c r="F111" i="19"/>
  <c r="F110" i="19"/>
  <c r="F109" i="19"/>
  <c r="F108" i="19"/>
  <c r="F107" i="19"/>
  <c r="F106" i="19"/>
  <c r="F105" i="19"/>
  <c r="F104" i="19"/>
  <c r="F103" i="19"/>
  <c r="F102" i="19"/>
  <c r="F101" i="19"/>
  <c r="F100" i="19"/>
  <c r="F99" i="19"/>
  <c r="F98" i="19"/>
  <c r="F97" i="19"/>
  <c r="F96" i="19"/>
  <c r="F95" i="19"/>
  <c r="F94" i="19"/>
  <c r="F91" i="19"/>
  <c r="G90" i="19"/>
  <c r="F88" i="19"/>
  <c r="G87" i="19"/>
  <c r="F86" i="19"/>
  <c r="F85" i="19"/>
  <c r="F83" i="19"/>
  <c r="F79" i="19"/>
  <c r="F77" i="19"/>
  <c r="F75" i="19"/>
  <c r="G73" i="19" s="1"/>
  <c r="F72" i="19"/>
  <c r="F71" i="19"/>
  <c r="F67" i="19"/>
  <c r="F66" i="19"/>
  <c r="F65" i="19"/>
  <c r="F62" i="19"/>
  <c r="F61" i="19"/>
  <c r="G59" i="19" s="1"/>
  <c r="F57" i="19"/>
  <c r="F56" i="19"/>
  <c r="F55" i="19"/>
  <c r="F54" i="19"/>
  <c r="F53" i="19"/>
  <c r="F51" i="19"/>
  <c r="F50" i="19"/>
  <c r="F48" i="19"/>
  <c r="F47" i="19"/>
  <c r="F46" i="19"/>
  <c r="F45" i="19"/>
  <c r="F44" i="19"/>
  <c r="G42" i="19" s="1"/>
  <c r="F41" i="19"/>
  <c r="F40" i="19"/>
  <c r="F39" i="19"/>
  <c r="F38" i="19"/>
  <c r="G36" i="19" s="1"/>
  <c r="F34" i="19"/>
  <c r="F33" i="19"/>
  <c r="F32" i="19"/>
  <c r="F31" i="19"/>
  <c r="G29" i="19" s="1"/>
  <c r="F27" i="19"/>
  <c r="F26" i="19"/>
  <c r="F25" i="19"/>
  <c r="F24" i="19"/>
  <c r="F23" i="19"/>
  <c r="F22" i="19"/>
  <c r="F21" i="19"/>
  <c r="F19" i="19"/>
  <c r="F18" i="19"/>
  <c r="F17" i="19"/>
  <c r="F16" i="19"/>
  <c r="G14" i="19" s="1"/>
  <c r="F12" i="19"/>
  <c r="B12" i="19"/>
  <c r="B11" i="19"/>
  <c r="G10" i="19"/>
  <c r="B10" i="19"/>
  <c r="A4" i="19"/>
  <c r="A1" i="19"/>
  <c r="F132" i="20"/>
  <c r="G130" i="20" s="1"/>
  <c r="F128" i="20"/>
  <c r="F127" i="20"/>
  <c r="F126" i="20"/>
  <c r="F125" i="20"/>
  <c r="F124" i="20"/>
  <c r="F122" i="20"/>
  <c r="F120" i="20"/>
  <c r="F119" i="20"/>
  <c r="F118" i="20"/>
  <c r="F117" i="20"/>
  <c r="F116" i="20"/>
  <c r="F115" i="20"/>
  <c r="F114" i="20"/>
  <c r="F113" i="20"/>
  <c r="F112" i="20"/>
  <c r="F111" i="20"/>
  <c r="F110" i="20"/>
  <c r="F109" i="20"/>
  <c r="F108" i="20"/>
  <c r="F107" i="20"/>
  <c r="F106" i="20"/>
  <c r="F105" i="20"/>
  <c r="F104" i="20"/>
  <c r="F103" i="20"/>
  <c r="F102" i="20"/>
  <c r="F101" i="20"/>
  <c r="F100" i="20"/>
  <c r="F99" i="20"/>
  <c r="F98" i="20"/>
  <c r="F94" i="20"/>
  <c r="G93" i="20" s="1"/>
  <c r="F91" i="20"/>
  <c r="G89" i="20" s="1"/>
  <c r="F87" i="20"/>
  <c r="F86" i="20"/>
  <c r="F84" i="20"/>
  <c r="G82" i="20" s="1"/>
  <c r="F80" i="20"/>
  <c r="F78" i="20"/>
  <c r="F76" i="20"/>
  <c r="G74" i="20"/>
  <c r="F72" i="20"/>
  <c r="F71" i="20"/>
  <c r="G69" i="20" s="1"/>
  <c r="F67" i="20"/>
  <c r="F66" i="20"/>
  <c r="G63" i="20" s="1"/>
  <c r="F65" i="20"/>
  <c r="F61" i="20"/>
  <c r="F60" i="20"/>
  <c r="F56" i="20"/>
  <c r="F55" i="20"/>
  <c r="F54" i="20"/>
  <c r="F53" i="20"/>
  <c r="F51" i="20"/>
  <c r="F50" i="20"/>
  <c r="F48" i="20"/>
  <c r="F47" i="20"/>
  <c r="F46" i="20"/>
  <c r="F42" i="20"/>
  <c r="F41" i="20"/>
  <c r="F40" i="20"/>
  <c r="F39" i="20"/>
  <c r="F35" i="20"/>
  <c r="F34" i="20"/>
  <c r="F33" i="20"/>
  <c r="F32" i="20"/>
  <c r="F28" i="20"/>
  <c r="F27" i="20"/>
  <c r="F26" i="20"/>
  <c r="F25" i="20"/>
  <c r="F24" i="20"/>
  <c r="F23" i="20"/>
  <c r="F22" i="20"/>
  <c r="F20" i="20"/>
  <c r="F19" i="20"/>
  <c r="F18" i="20"/>
  <c r="F17" i="20"/>
  <c r="G15" i="20" s="1"/>
  <c r="F13" i="20"/>
  <c r="G11" i="20" s="1"/>
  <c r="B13" i="20"/>
  <c r="B12" i="20"/>
  <c r="B11" i="20"/>
  <c r="A4" i="20"/>
  <c r="A1" i="20"/>
  <c r="G125" i="22"/>
  <c r="H123" i="22" s="1"/>
  <c r="G121" i="22"/>
  <c r="G120" i="22"/>
  <c r="G119" i="22"/>
  <c r="G118" i="22"/>
  <c r="G117" i="22"/>
  <c r="G115" i="22"/>
  <c r="G113" i="22"/>
  <c r="G112" i="22"/>
  <c r="G111" i="22"/>
  <c r="G110" i="22"/>
  <c r="G109" i="22"/>
  <c r="G108" i="22"/>
  <c r="G107" i="22"/>
  <c r="G106" i="22"/>
  <c r="G105" i="22"/>
  <c r="G104" i="22"/>
  <c r="G103" i="22"/>
  <c r="G102" i="22"/>
  <c r="G101" i="22"/>
  <c r="G100" i="22"/>
  <c r="G99" i="22"/>
  <c r="G98" i="22"/>
  <c r="G97" i="22"/>
  <c r="G96" i="22"/>
  <c r="G95" i="22"/>
  <c r="G94" i="22"/>
  <c r="G93" i="22"/>
  <c r="G92" i="22"/>
  <c r="G91" i="22"/>
  <c r="G90" i="22"/>
  <c r="G86" i="22"/>
  <c r="H85" i="22" s="1"/>
  <c r="G83" i="22"/>
  <c r="G81" i="22"/>
  <c r="G80" i="22"/>
  <c r="G78" i="22"/>
  <c r="G77" i="22"/>
  <c r="H75" i="22" s="1"/>
  <c r="G73" i="22"/>
  <c r="H71" i="22" s="1"/>
  <c r="G70" i="22"/>
  <c r="H68" i="22"/>
  <c r="G66" i="22"/>
  <c r="H63" i="22" s="1"/>
  <c r="G65" i="22"/>
  <c r="G61" i="22"/>
  <c r="H59" i="22" s="1"/>
  <c r="G58" i="22"/>
  <c r="G57" i="22"/>
  <c r="G56" i="22"/>
  <c r="G55" i="22"/>
  <c r="G54" i="22"/>
  <c r="G53" i="22"/>
  <c r="G52" i="22"/>
  <c r="G51" i="22"/>
  <c r="G50" i="22"/>
  <c r="G48" i="22"/>
  <c r="G47" i="22"/>
  <c r="G46" i="22"/>
  <c r="G45" i="22"/>
  <c r="G44" i="22"/>
  <c r="G42" i="22"/>
  <c r="G41" i="22"/>
  <c r="G40" i="22"/>
  <c r="H38" i="22" s="1"/>
  <c r="G36" i="22"/>
  <c r="G35" i="22"/>
  <c r="G34" i="22"/>
  <c r="G33" i="22"/>
  <c r="H31" i="22" s="1"/>
  <c r="G29" i="22"/>
  <c r="G28" i="22"/>
  <c r="G27" i="22"/>
  <c r="G26" i="22"/>
  <c r="G24" i="22"/>
  <c r="G23" i="22"/>
  <c r="G22" i="22"/>
  <c r="G21" i="22"/>
  <c r="H16" i="22" s="1"/>
  <c r="G20" i="22"/>
  <c r="G19" i="22"/>
  <c r="G18" i="22"/>
  <c r="G14" i="22"/>
  <c r="H12" i="22" s="1"/>
  <c r="G30" i="20" l="1"/>
  <c r="G37" i="20"/>
  <c r="G44" i="20"/>
  <c r="G81" i="19"/>
  <c r="G18" i="13"/>
  <c r="G32" i="13" s="1"/>
  <c r="G58" i="20"/>
  <c r="H88" i="22"/>
  <c r="H127" i="22" s="1"/>
  <c r="C11" i="24" s="1"/>
  <c r="G96" i="20"/>
  <c r="G134" i="20" s="1"/>
  <c r="C12" i="24" s="1"/>
  <c r="G63" i="19"/>
  <c r="G69" i="19"/>
  <c r="G92" i="19"/>
  <c r="G127" i="19"/>
  <c r="C13" i="24" s="1"/>
  <c r="G24" i="18"/>
  <c r="C14" i="24" s="1"/>
  <c r="D10" i="24" l="1"/>
  <c r="D16" i="24" s="1"/>
</calcChain>
</file>

<file path=xl/sharedStrings.xml><?xml version="1.0" encoding="utf-8"?>
<sst xmlns="http://schemas.openxmlformats.org/spreadsheetml/2006/main" count="933" uniqueCount="509">
  <si>
    <t xml:space="preserve">REHABILITACIÓN DE MÓDULO DE ESCALERAS </t>
  </si>
  <si>
    <t>PROYECTO: MEJORAMIENTO DE INFRAESTRUCTURA EDUCATIVA QUE PRESENTA RIESGOS SISMICOS EN CENTRO ESCOLAR COLONIA SAN RAMÓN, M/MEJICANOS, D/SAN SALVADOR, CODIGO 11428.</t>
  </si>
  <si>
    <t>MUNICIPIO: MEJICANOS</t>
  </si>
  <si>
    <t xml:space="preserve">DEPARTAMENTO: SAN SALVADOR                                                      CÓDIGO: 11428    </t>
  </si>
  <si>
    <t>No.</t>
  </si>
  <si>
    <t>PARTIDA</t>
  </si>
  <si>
    <t>UNIDAD</t>
  </si>
  <si>
    <t>CANTIDAD</t>
  </si>
  <si>
    <t>PRECIO UNITARIO</t>
  </si>
  <si>
    <t xml:space="preserve"> SUB-TOTAL </t>
  </si>
  <si>
    <t xml:space="preserve"> TOTAL PARTIDA </t>
  </si>
  <si>
    <t xml:space="preserve">MÓDULO DE ESCALERAS </t>
  </si>
  <si>
    <t>PAGO DE DERECHOS E IMPUESTOS</t>
  </si>
  <si>
    <t>1.1.1</t>
  </si>
  <si>
    <t>Pago de derechos e impuestos</t>
  </si>
  <si>
    <t>1.1.1.1</t>
  </si>
  <si>
    <t>Pago de derechos e impuestos, tanto Gubernamentales como Municipales por concepto de los trabajos y los considerados en las condiciones del Contrato</t>
  </si>
  <si>
    <t>S.G</t>
  </si>
  <si>
    <t xml:space="preserve">DEMOLICIONES Y DESMONTAJES </t>
  </si>
  <si>
    <t>1.2.1</t>
  </si>
  <si>
    <t>Demoliciones</t>
  </si>
  <si>
    <t>1.2.1.1</t>
  </si>
  <si>
    <t>Demolición de piso de ladrillo de cemento sobre terreno</t>
  </si>
  <si>
    <t>m²</t>
  </si>
  <si>
    <t>1.2.1.2</t>
  </si>
  <si>
    <t>Demolición de piso de ladrillo de cemento y mortero de pegamento sobre losa estructural</t>
  </si>
  <si>
    <t>1.2.1.3</t>
  </si>
  <si>
    <t>Demolición de paredes de ladrillo de arcilla</t>
  </si>
  <si>
    <t>1.2.1.4</t>
  </si>
  <si>
    <t>Demolición de soleras de fundación de paredes de ladrillo de arcilla</t>
  </si>
  <si>
    <t>m³</t>
  </si>
  <si>
    <t>1.2.1.5</t>
  </si>
  <si>
    <t>Demolición de concreto reforzado de superestructura del módulo de escaleras existente</t>
  </si>
  <si>
    <t>1.2.1.6</t>
  </si>
  <si>
    <t>Demolición de concreto reforzado de fundaciones del módulo de escaleras existente</t>
  </si>
  <si>
    <t>1.2.1.7</t>
  </si>
  <si>
    <t>Demolición de escaleras metálicas existentes externas en primer entrepiso de fachada</t>
  </si>
  <si>
    <t>S.G.</t>
  </si>
  <si>
    <t>1.2.2</t>
  </si>
  <si>
    <t>Desmontajes</t>
  </si>
  <si>
    <t>1.2.2.1</t>
  </si>
  <si>
    <t>Desmontaje de cubierta de techo</t>
  </si>
  <si>
    <t>1.2.2.2</t>
  </si>
  <si>
    <t>Desmontaje de estructura metálica de polines</t>
  </si>
  <si>
    <t>ml</t>
  </si>
  <si>
    <t>1.2.2.3</t>
  </si>
  <si>
    <t>Desmontaje de cerramiento métalico en fachada.</t>
  </si>
  <si>
    <t>1.2.2.4</t>
  </si>
  <si>
    <t>Desmontaje de puertas metálicas</t>
  </si>
  <si>
    <t>u.</t>
  </si>
  <si>
    <t>TERRACERIA</t>
  </si>
  <si>
    <t>1.4.1</t>
  </si>
  <si>
    <t>Excavación, Relleno, y Compactación</t>
  </si>
  <si>
    <t>1.4.1.1</t>
  </si>
  <si>
    <t>Excavación de suelo para LDF40, Incluye vigas de fundación  VFN-5,  y VFN-6</t>
  </si>
  <si>
    <t>1.4.1.2</t>
  </si>
  <si>
    <t>Colocación y compactación de suelo cemento relación 1 a 20 (Cemento/suelo)</t>
  </si>
  <si>
    <t>1.4.1.3</t>
  </si>
  <si>
    <t>Colocación y compactación con material selecto</t>
  </si>
  <si>
    <t>1.4.1.4</t>
  </si>
  <si>
    <t>Preparación de base para piso de cerámica sobre el terreno</t>
  </si>
  <si>
    <t>CONCRETO ESTRUCTURAL</t>
  </si>
  <si>
    <t>1.5.1</t>
  </si>
  <si>
    <t>Fundaciones</t>
  </si>
  <si>
    <t>1.5.1.1</t>
  </si>
  <si>
    <t>Construcción de losa de fundación LDF40, incluye vigas de fundación VFN-5, y VFN-6</t>
  </si>
  <si>
    <t>1.5.1.2</t>
  </si>
  <si>
    <t>Construcción de solera de fundación SFN-1</t>
  </si>
  <si>
    <t>1.5.1.3</t>
  </si>
  <si>
    <t>Construcción de solera de fundación SFN-2</t>
  </si>
  <si>
    <t>1.5.2</t>
  </si>
  <si>
    <t>Columnas y Paredes de concreto reforzado</t>
  </si>
  <si>
    <t>1.5.2.1</t>
  </si>
  <si>
    <t>Construcción de columnas de concreto CN-1</t>
  </si>
  <si>
    <t>1.5.2.2</t>
  </si>
  <si>
    <t>Construcción de columnas de concreto CN-2</t>
  </si>
  <si>
    <t>1.5.2.3</t>
  </si>
  <si>
    <t>Construcción de paredes de concreto reforzado PCN-4</t>
  </si>
  <si>
    <t>1.5.2.4</t>
  </si>
  <si>
    <t>Construcción de paredes de concreto reforzado PCN-5</t>
  </si>
  <si>
    <t>1.5.2.5</t>
  </si>
  <si>
    <t>Construcción de paredes de concreto reforzado PCN-6</t>
  </si>
  <si>
    <t>1.5.3</t>
  </si>
  <si>
    <t>Vigas y losa de concreto reforzado</t>
  </si>
  <si>
    <t>1.5.3.1</t>
  </si>
  <si>
    <t>Construcción de vigas de concreto reforzado en eje 3 de nivel 2 y 3 (Incluye vigas de acople)</t>
  </si>
  <si>
    <t>1.5.3.2</t>
  </si>
  <si>
    <t>Construcción de vigas de concreto reforzado en eje 5 de nivel 2 y 3 (Incluye vigas de acople)</t>
  </si>
  <si>
    <t>1.5.3.3</t>
  </si>
  <si>
    <t>Construcción de vigas de concreto reforzado de eje C</t>
  </si>
  <si>
    <t>1.5.3.4</t>
  </si>
  <si>
    <t>Construcción de vigas de concreto reforzado de eje D</t>
  </si>
  <si>
    <t>1.5.3.5</t>
  </si>
  <si>
    <t>Construcción de vigas de coronamiento de concreto reforzado en ejes C, D, 3, y 5.</t>
  </si>
  <si>
    <t>1.5.3.6</t>
  </si>
  <si>
    <t>Construcción de vigas secundarias de concreto reforzado en eje 3'.</t>
  </si>
  <si>
    <t>1.5.3.7</t>
  </si>
  <si>
    <t>Construcción de vigas en descanso de escaleras de concreto reforzado en eje 5.</t>
  </si>
  <si>
    <t>1.5.3.8</t>
  </si>
  <si>
    <t>Losa densa de concreto reforzado de 0.15m de espesor LD15 para ambos niveles, incluye vigas perimetrales de losa.</t>
  </si>
  <si>
    <t>1.5.3.9</t>
  </si>
  <si>
    <t>Losa densa de concreto reforzado (t=0.17m) para descanso y rampa de escaleras para todos los entrepisos</t>
  </si>
  <si>
    <t>ALBAÑILERIA</t>
  </si>
  <si>
    <t>1.6.1</t>
  </si>
  <si>
    <t>Paredes de mampostería</t>
  </si>
  <si>
    <t>1.6.1.1</t>
  </si>
  <si>
    <t xml:space="preserve">Construcción de pared mamposteria reforzada de bloque de concreto de 0.15m de espesor, incluye repello y afinado en ambas caras de pared y colocación de juntas de pared( Repisa de cerramiento en fachadas) </t>
  </si>
  <si>
    <t>OBRAS METALICAS</t>
  </si>
  <si>
    <t>1.7.1</t>
  </si>
  <si>
    <t>Cubiertas y protecciones</t>
  </si>
  <si>
    <t>1.7.1.1</t>
  </si>
  <si>
    <t>Rehabilitación de estructura metálica de techo existente  en módulo de escaleras.</t>
  </si>
  <si>
    <t>1.7.1.2</t>
  </si>
  <si>
    <t>Rehabilitación de estructura metálica de cerramiento de fachadas existente en módulo de escaleras (Incluye montaje).</t>
  </si>
  <si>
    <t>CUBIERTAS Y PROTECCIONES</t>
  </si>
  <si>
    <t>1.8.1</t>
  </si>
  <si>
    <t>Techo</t>
  </si>
  <si>
    <t>1.8.1.1</t>
  </si>
  <si>
    <t>PUERTAS, VENTANAS Y DIVISIONES</t>
  </si>
  <si>
    <t>1.9.1</t>
  </si>
  <si>
    <t>Puertas</t>
  </si>
  <si>
    <t>1.9.1.1</t>
  </si>
  <si>
    <t>Rehabilitación de puertas metálicas</t>
  </si>
  <si>
    <t>ACABADOS</t>
  </si>
  <si>
    <t>1.10.1</t>
  </si>
  <si>
    <t>Paredes</t>
  </si>
  <si>
    <t>1.10.1.1</t>
  </si>
  <si>
    <t>Pintura de aceite hasta una altura de 1.40m sobre el nivel de piso terminado color azul para paredes interiores, y altura restante pintura de latex color blanco.</t>
  </si>
  <si>
    <t>1.10.1.2</t>
  </si>
  <si>
    <t>Pintura de aceite hasta una altura de 1.40m sobre el nivel de piso terminado color azul para paredes exteriores, y altura restante pintura de aceite color blanco.</t>
  </si>
  <si>
    <t>1.10.2</t>
  </si>
  <si>
    <t>Pisos</t>
  </si>
  <si>
    <t>1.10.2.1</t>
  </si>
  <si>
    <t>Suministro e instalación de piso tipo cerámica de 0.30m x 0.30m antideslizante de alto tráfico color blanco mate, sobre base de piso mejorado, o sobre losa de piso estructura</t>
  </si>
  <si>
    <t>1.10.2.2</t>
  </si>
  <si>
    <t>suministro e instalación de juntas de separación entre módulos de edificio (Abertura 0.10m)</t>
  </si>
  <si>
    <t>1.10.3</t>
  </si>
  <si>
    <t>Cielo falso</t>
  </si>
  <si>
    <t>1.10.3.2</t>
  </si>
  <si>
    <t>Suministro e instalación de juntas de separación de cielo falso entre módulos de edificio (Abertura 0.10m)</t>
  </si>
  <si>
    <t>SEÑALETICA</t>
  </si>
  <si>
    <t>1.12.1</t>
  </si>
  <si>
    <t>Señalética</t>
  </si>
  <si>
    <t>INSTALACIONES ELECTRICAS</t>
  </si>
  <si>
    <t>1.13.1</t>
  </si>
  <si>
    <t>Electricidad</t>
  </si>
  <si>
    <t>1.13.1.1</t>
  </si>
  <si>
    <t>Suministro e instalación de luminaria Clave A.</t>
  </si>
  <si>
    <t>u</t>
  </si>
  <si>
    <t>Suministro e instalación de luminaria Clave B</t>
  </si>
  <si>
    <t>Suministro e instalación de interruptor sencillo</t>
  </si>
  <si>
    <t>Suministro e instalación de interruptor doble</t>
  </si>
  <si>
    <t>Alambrado para salida de luminarias en Niveles 1 y 2, incluye bajante a interruptores, alambre conductor, accesorios de conexión.</t>
  </si>
  <si>
    <t>Canalización para salida de luminaria e interruptores Niveles 1 y 2. Incluye tubería, cajas, accesorios de montaje, La ejecución de esta partida dependerá de las condiciones de las canalizaciones existentes. Ver notas en planos y especificaciones técnicas.</t>
  </si>
  <si>
    <t>Salida para luminaria e interruptores Nivel 3. Incluye canalización, alambrado, cajas, accesorios de conexión y montaje.</t>
  </si>
  <si>
    <t>Suministro e instalación de salida para tomacorriente uso general en pasillo y para salidas de datos (router). Incluye canalización EMT, conductor eléctrico, cajas y accesorios de conexión y montaje.</t>
  </si>
  <si>
    <t>Alambrado para tomacorrientes 120V Aulas Niveles 1,2,3, incluye alambre conductor, accesorios de conexión.</t>
  </si>
  <si>
    <t>Canalización para salida de tomacorriente 120V Aulas Niveles 1,2,3. Incluye tubería, cajas, accesorios de montaje, La ejecución de esta partida dependerá de las las condiciones de las canalizaciones existentes. Ver notas en planos y especificaciones técnicas.</t>
  </si>
  <si>
    <t>Suministro e instalación de tomacorriente doble polarizado 120V.</t>
  </si>
  <si>
    <t>Suministro e instalación de tomacorriente trifilar 50A, 240V.</t>
  </si>
  <si>
    <t>Suministro e instalación de Tablero General TG-EAU. Especificaciones según cuadro de carga.</t>
  </si>
  <si>
    <t>Suministro e instalación de cable alimentador para TG-EAU, calibre según diagrama unifilar. La ejecución de esta partida estará condicionada por las pruebas de aislamiento que se hagan al alimentador existente. Ver notas en planos y Especificaciones Técnicas.</t>
  </si>
  <si>
    <t>m</t>
  </si>
  <si>
    <t>Canalización para alimentador de TG-EAU, con tubería Ø2" PVC subterráneo y EMT (20mts aprox) en entrecielo y áreas no expuestas a daños. La ejecución de esta actividad dependerá de el cambio de cable en partida 8.17 y las condiciones de la canalización existente.</t>
  </si>
  <si>
    <t>Suministro e instalación de Supresor de transientes 100 KA</t>
  </si>
  <si>
    <t>Suministro e instalación de protección termomagnética 125A/2P en TG-Principal Escuela San Ramón, proteción de alimentador tablero general Edificio de Aulas. Ver Diagrama Unifilar.</t>
  </si>
  <si>
    <t>Suministro e instalación de Red de Tierra, cantidad de barras y especificaciones de instalación en planos.</t>
  </si>
  <si>
    <t>sg</t>
  </si>
  <si>
    <t>Suministro e instalación de canalización para Datos con tubería EMT 3/4". Incluye cajas, tapaderas, accesorios de montaje, alambre guía galvanizada #16.</t>
  </si>
  <si>
    <t>Suministro e instalación de canalización para Datos con tubería EMT 1". Incluye cajas, tapaderas, accesorios de montaje, alambre guía galvanizada #16.</t>
  </si>
  <si>
    <t>Suministro e instalación de luminaria de emergencia EM1.</t>
  </si>
  <si>
    <t>Suministro e instalación de luminaria de emergencia EM2.</t>
  </si>
  <si>
    <t>Suministro e instalación de salida eléctrica para luminaria de emergencia. Incluye canalización con tubo EMT, conductor eléctrico, cajas, tomacorriente sencillo.</t>
  </si>
  <si>
    <t>Suministro e instalación de caja rectangular para tomacorriente e interruptor en pared. Incluye desmontaje de caja existente y resane de pared.</t>
  </si>
  <si>
    <t xml:space="preserve">Desmontaje </t>
  </si>
  <si>
    <t>Desmontaje de instalaciones existentes: Luminarias, tableros, tomas, interruptores, alambre conductor, canalizaciones en entrecielo del tercer nivel. Incluir limpieza de 2 pozos existentes para acometida principal de tablero de edificio.</t>
  </si>
  <si>
    <t>Obra civil para electricidad</t>
  </si>
  <si>
    <t xml:space="preserve">Excavación, compactación y restitución de suelo para Red de Tierra, 0.3m ancho x0.40 prof. </t>
  </si>
  <si>
    <t>Excavación, concreto pobre en tubería, compactación y restitución de suelo para acometida exterior, 0.4 ancho x0.60 prof. La ejecución de esta actividad dependerá de las condiciones de la canalización existente y la ejecución de la partida 15.1.18. Verificar en campo las condiciones del terreno.</t>
  </si>
  <si>
    <t>Construcción de pozo de registro. Medidas internas 0.8x0.8x0.8 mts. Tapadera metálica. La ejecución de esta actividad dependerá de las condiciones de la canalización existente y la ejecución de la partida 8.18</t>
  </si>
  <si>
    <t>Resane en pared para caja rectangular de partida 8.33</t>
  </si>
  <si>
    <t>Resane en pared para montaje empotrado de tableros eléctricos en los niveles 2 y 3</t>
  </si>
  <si>
    <t>PLAN DE SALUD Y SEGURIDAD OCUPACIONAL</t>
  </si>
  <si>
    <t>Protocolo COVID en obra</t>
  </si>
  <si>
    <t>Plan de salud y seguridad ocupacional y medidas de bioseguridad COVID</t>
  </si>
  <si>
    <t xml:space="preserve">REHABILITACIÓN DE MÓDULO  NORTE </t>
  </si>
  <si>
    <t xml:space="preserve">MÓDULO NORTE </t>
  </si>
  <si>
    <t>2.1.1</t>
  </si>
  <si>
    <t>2.1.1.1</t>
  </si>
  <si>
    <t>2.2.1</t>
  </si>
  <si>
    <t>2.2.1.1</t>
  </si>
  <si>
    <t>2.2.1.2</t>
  </si>
  <si>
    <t>2.2.1.3</t>
  </si>
  <si>
    <t>2.2.1.4</t>
  </si>
  <si>
    <t>Demolición de soleras de fundación de parades de ladrillo de arcilla</t>
  </si>
  <si>
    <t>2.2.2</t>
  </si>
  <si>
    <t>2.2.2.1</t>
  </si>
  <si>
    <t>2.2.2.2</t>
  </si>
  <si>
    <t>2.2.2.3</t>
  </si>
  <si>
    <t>Desmontaje de ventanería</t>
  </si>
  <si>
    <t>2.2.2.4</t>
  </si>
  <si>
    <t>2.2.2.5</t>
  </si>
  <si>
    <t>Desmontaje de paneles de cortasoles existentes (Incluye estructura metálica)</t>
  </si>
  <si>
    <t>2.2.2.6</t>
  </si>
  <si>
    <t>Desmontaje de pizaras de madera</t>
  </si>
  <si>
    <t>2.2.2.7</t>
  </si>
  <si>
    <t>Resguardo de mobiliario (mesas, pupitres, bancas, sillas, pizarras)</t>
  </si>
  <si>
    <t xml:space="preserve">REHABILITACIONES Y REPARACIONES </t>
  </si>
  <si>
    <t>2.3.1</t>
  </si>
  <si>
    <t>Rehabilitación</t>
  </si>
  <si>
    <t>2.3.1.1</t>
  </si>
  <si>
    <t>Sustitución de Juntas de paredes de relleno existentes en ejes  E y F, sin intervención</t>
  </si>
  <si>
    <t>2.3.1.2</t>
  </si>
  <si>
    <t>Pintura de columnas y paredes existentes sin intervención</t>
  </si>
  <si>
    <t>2.3.1.3</t>
  </si>
  <si>
    <t>Pintura de vigas y losa existentes sin intervención</t>
  </si>
  <si>
    <t>2.3.1.4</t>
  </si>
  <si>
    <t>Rehabilitación de ventanas</t>
  </si>
  <si>
    <t>2.4.1</t>
  </si>
  <si>
    <t>2.4.1.1</t>
  </si>
  <si>
    <t>Excavación de suelo para reforzamiento de fundaciones existentes</t>
  </si>
  <si>
    <t>2.4.1.2</t>
  </si>
  <si>
    <t>2.4.1.3</t>
  </si>
  <si>
    <t>2.4.1.4</t>
  </si>
  <si>
    <t>2.5.1</t>
  </si>
  <si>
    <t>2.5.1.1</t>
  </si>
  <si>
    <t>Reforzamiento de fundaciones VFN-7</t>
  </si>
  <si>
    <t>2.5.1.2</t>
  </si>
  <si>
    <t>Reforzamiento de fundaciones VFN-8E y VFN-8F</t>
  </si>
  <si>
    <t>2.5.1.3</t>
  </si>
  <si>
    <t>2.5.2</t>
  </si>
  <si>
    <t>2.5.2.1</t>
  </si>
  <si>
    <t>Construcción de paredes de concreto reforzado PCN-2E y PCN-2F</t>
  </si>
  <si>
    <t>2.5.2.2</t>
  </si>
  <si>
    <t>Construcción de paredes de concreto reforzado PCN-3</t>
  </si>
  <si>
    <t>2.5.3</t>
  </si>
  <si>
    <t>2.5.3.1</t>
  </si>
  <si>
    <t>Reforzamiento de vigas de concreto en Ejes E y F</t>
  </si>
  <si>
    <t>2.5.3.2</t>
  </si>
  <si>
    <t>Construcción de vigas de coronamiento en ejes 1, 3, 5, y 7</t>
  </si>
  <si>
    <t>2.5.3.3</t>
  </si>
  <si>
    <t>Reparación de despostillamientos en vigas de eje E</t>
  </si>
  <si>
    <t>2.5.3.4</t>
  </si>
  <si>
    <t>Reparación de losa tipo alerón de 0.10m de espesor en eje F (Incluye reparación de fisuras, colmenas, exposición del acero expuesto, impermeabilización).</t>
  </si>
  <si>
    <t>2.6.1</t>
  </si>
  <si>
    <t>2.6.1.1</t>
  </si>
  <si>
    <t>Construcción de pared mamposteria reforzada de bloque de concreto de 0.15m de espesor, incluye repello y afinado en ambas caras de pared y colocación de juntas de pared</t>
  </si>
  <si>
    <t>2.6.1.2</t>
  </si>
  <si>
    <t>2.7.1</t>
  </si>
  <si>
    <t>2.7.1.1</t>
  </si>
  <si>
    <t>Rehabilitación de polines de cubierta de techo de modulo norte y sur, incluye montaje y pintura.</t>
  </si>
  <si>
    <t>2.7.1.2</t>
  </si>
  <si>
    <t>Hechura y montaje de balcones metálicos dentro de marco de paredes para ventana en eje E.</t>
  </si>
  <si>
    <t>2.7.1.3</t>
  </si>
  <si>
    <t>Suministro e instalación de cortasoles en eje F</t>
  </si>
  <si>
    <t>2.8.1</t>
  </si>
  <si>
    <t>2.8.1.1</t>
  </si>
  <si>
    <t>2.8.1.2</t>
  </si>
  <si>
    <t>Impermeabilización de superficie del concreto de viga tipo canal en eje B. Y E (Incluye reparaciones de fisuras)</t>
  </si>
  <si>
    <t>2.9.1</t>
  </si>
  <si>
    <t>2.9.1.1</t>
  </si>
  <si>
    <t>Sum, e Instalación de Puerta nueva metálica, con marco de tubo estructural 1"x1", chapa 14, doble forro de lámina de 1/16", en insulación de poliestireno,  contramarco con ángulo de  1 1/4"x1 1/4"x3/16"; acabado con 2 manos de anticorrosivo y dos manos finales de esmalte industrial de color gris segun paleta de colores aplicado a soplete , chapa de parche doble pasado de la mejor calidad, con pasador y porta candado al exterior, 3 bisagras de pin de 3/4" x 4" , haladera metálica.</t>
  </si>
  <si>
    <t>2.9.2</t>
  </si>
  <si>
    <t>Ventanas</t>
  </si>
  <si>
    <t>2.9.2.1</t>
  </si>
  <si>
    <t>Ventanas corredizas, comprende el resane y/o hechura de cuadrados, fabricación e Instalación de las ventanas corredizas con vidrio de 6mm, laminado claro y perfileria de aluminio anodizado natural, correderas de alta sensibilidad y accesorios de cierre y seguridad,  aplicación de sello con silicon entre perfil y pared dejando acabados de la mejor calidad.</t>
  </si>
  <si>
    <t>2.9.3</t>
  </si>
  <si>
    <t>Divisiones</t>
  </si>
  <si>
    <t>2.9.3.1</t>
  </si>
  <si>
    <t>Divisiones livianas de panel de cemento tipo Durock o similar, incluye acabado pasteado y pintado.</t>
  </si>
  <si>
    <t>2.10.1</t>
  </si>
  <si>
    <t>2.10.1.1</t>
  </si>
  <si>
    <t>Pintura en paredes, columnas, vigas y cielo,  base agua ó aceite, según paleta de colores en primera y segunda altura.  Comprende limpieza, sellados con masillas, lijados, resanes con decopasta , interior o exterior, y base de pintura en areas donde se halla lijado o aplicado decopasta.</t>
  </si>
  <si>
    <t>2.10.2</t>
  </si>
  <si>
    <t>2.10.2.1</t>
  </si>
  <si>
    <t>Suministro e instalación de piso tipo cerámica de 0.30m x 0.30m antideslizante de alto tráfico color blanco mate, sobre base de piso mejorado, o sobre losa de piso estructural</t>
  </si>
  <si>
    <t>2.10.2.2</t>
  </si>
  <si>
    <t>Firme de concreto de 0.10m</t>
  </si>
  <si>
    <t>INSTALACIONES HIDRAULICAS Y SANITARIAS</t>
  </si>
  <si>
    <t>2.11.1</t>
  </si>
  <si>
    <t>Aguas Lluvias</t>
  </si>
  <si>
    <t>2.11.1.1</t>
  </si>
  <si>
    <t>Rehabilitación de bajantes de aguas lluvia (Suministro, hechura e instalación de canal de Lamina galvanizada)</t>
  </si>
  <si>
    <t>2.12.1.</t>
  </si>
  <si>
    <t>2.13.1</t>
  </si>
  <si>
    <t>2.13.1.1</t>
  </si>
  <si>
    <t>2.13.1.2</t>
  </si>
  <si>
    <t>2.13.1.3</t>
  </si>
  <si>
    <t>2.13.1.4</t>
  </si>
  <si>
    <t>2.13.1.5</t>
  </si>
  <si>
    <t>2.13.1.6</t>
  </si>
  <si>
    <t>2.13.1.7</t>
  </si>
  <si>
    <t>2.13.1.8</t>
  </si>
  <si>
    <t>2.13.1.9</t>
  </si>
  <si>
    <t>2.13.1.10</t>
  </si>
  <si>
    <t>2.13.1.11</t>
  </si>
  <si>
    <t>2.13.1.12</t>
  </si>
  <si>
    <t>Suministro e instalación de Subtablero ST-N2B, empotrado. Especificaciones según cuadro de carga.</t>
  </si>
  <si>
    <t>2.13.1.13</t>
  </si>
  <si>
    <t>Suministro e instalación de Subtablero ST-N3, empotrado. Especificaciones según cuadro de carga.</t>
  </si>
  <si>
    <t>2.13.1.14</t>
  </si>
  <si>
    <t>Suministro e instalación de cable alimentador para ST-2NB. La ejecución de esta partida estará condicionada por las pruebas de aislamiento que se hagan al alimentador existente. Ver notas en planos y Especificaciones Técnicas.</t>
  </si>
  <si>
    <t>2.13.1.15</t>
  </si>
  <si>
    <t>Canalización para alimentador de ST-2NB, con tubería EMT 1 1/4" superficial. La ejecución de esta actividad dependerá de el cambio de cable en partida 8.21 y las condiciones de la canalización existente.</t>
  </si>
  <si>
    <t>2.13.1.16</t>
  </si>
  <si>
    <t>Suministro e instalación de cable alimentador para ST-3N. La ejecución de esta partida estará condicionada por las pruebas de aislamiento que se hagan al alimentador existente. Ver notas en planos y Especificaciones Técnicas.</t>
  </si>
  <si>
    <t>2.13.1.17</t>
  </si>
  <si>
    <t>Canalización para alimentador de ST-3N, con tubería EMT superficial  1 1/4". La ejecución de esta actividad dependerá de el cambio de cable en partida 8.23 y las condiciones de la canalización existente.</t>
  </si>
  <si>
    <t>2.13.1.18</t>
  </si>
  <si>
    <t>2.13.1.19</t>
  </si>
  <si>
    <t>2.13.1.20</t>
  </si>
  <si>
    <t>Suminsitro e instalación de luminaria de emergencia EM1.</t>
  </si>
  <si>
    <t>2.13.1.21</t>
  </si>
  <si>
    <t>Suminsitro e instalación de luminaria de emergencia EM2.</t>
  </si>
  <si>
    <t>2.13.1.22</t>
  </si>
  <si>
    <t>Suminsitro e instalación de salida eléctrica para luminaria de emergencia. Incluye canalización con tubo EMT, conductor eléctrico, cajas, tomacorriente sencillo.</t>
  </si>
  <si>
    <t>2.13.1.23</t>
  </si>
  <si>
    <t>2.13.2</t>
  </si>
  <si>
    <t>2.13.2.1</t>
  </si>
  <si>
    <t>2.13.3</t>
  </si>
  <si>
    <t>2.13.3.1</t>
  </si>
  <si>
    <t>2.13.3.2</t>
  </si>
  <si>
    <t>2.13.3.3</t>
  </si>
  <si>
    <t>2.13.3.4</t>
  </si>
  <si>
    <t>2.13.3.5</t>
  </si>
  <si>
    <t>2.14.1</t>
  </si>
  <si>
    <t>2.14.1.1</t>
  </si>
  <si>
    <t xml:space="preserve">REHABILITACIÓN DE MÓDULO DE SUR </t>
  </si>
  <si>
    <t xml:space="preserve">MÓDULO  SUR </t>
  </si>
  <si>
    <t>3.1.1</t>
  </si>
  <si>
    <t>3.1.1.1</t>
  </si>
  <si>
    <t>3.2.1</t>
  </si>
  <si>
    <t>3.2.1.1</t>
  </si>
  <si>
    <t>3.2.1.2</t>
  </si>
  <si>
    <t>3.2.1.3</t>
  </si>
  <si>
    <t>3.2.1.4</t>
  </si>
  <si>
    <t>3.2.2</t>
  </si>
  <si>
    <t>3.2.2.1</t>
  </si>
  <si>
    <t>3.2.2.2</t>
  </si>
  <si>
    <t>3.2.2.3</t>
  </si>
  <si>
    <t>3.2.2.4</t>
  </si>
  <si>
    <t>3.2.2.5</t>
  </si>
  <si>
    <t>3.2.2.6</t>
  </si>
  <si>
    <t>3.2.2.7</t>
  </si>
  <si>
    <t>3.3.1</t>
  </si>
  <si>
    <t>3.3.1.1</t>
  </si>
  <si>
    <t xml:space="preserve">Sustitución de Juntas de paredes de relleno existentes en ejes A, B, sin intervención </t>
  </si>
  <si>
    <t>3.3.1.2</t>
  </si>
  <si>
    <t>3.3.1.3</t>
  </si>
  <si>
    <t>3.3.1.4</t>
  </si>
  <si>
    <t>3.4.1</t>
  </si>
  <si>
    <t>3.4.1.1</t>
  </si>
  <si>
    <t>3.4.1.2</t>
  </si>
  <si>
    <t>3.4.1.3</t>
  </si>
  <si>
    <t>3.4.1.4</t>
  </si>
  <si>
    <t>3.5.1</t>
  </si>
  <si>
    <t>3.5.1.1</t>
  </si>
  <si>
    <t>Reforzamiento de fundaciones VFN-1</t>
  </si>
  <si>
    <t>3.5.1.2</t>
  </si>
  <si>
    <t>Reforzamiento de fundaciones VFN-2</t>
  </si>
  <si>
    <t>3.5.1.3</t>
  </si>
  <si>
    <t>Reforzamiento de fundaciones VFN-3A y VFN-3B</t>
  </si>
  <si>
    <t>3.5.1.4</t>
  </si>
  <si>
    <t>Reforzamiento de fundaciones VFN-4A y VFN-4B</t>
  </si>
  <si>
    <t>3.5.1.5</t>
  </si>
  <si>
    <t>3.5.2</t>
  </si>
  <si>
    <t>3.5.2.1</t>
  </si>
  <si>
    <t>Construcción de paredes de concreto reforzado PCN-1</t>
  </si>
  <si>
    <t>3.5.2.2</t>
  </si>
  <si>
    <t>Construcción de paredes de concreto reforzado PCN-2A y PCN-2B</t>
  </si>
  <si>
    <t>3.5.3</t>
  </si>
  <si>
    <t>Vigas y losa de cocreto reforzado</t>
  </si>
  <si>
    <t>3.5.3.1</t>
  </si>
  <si>
    <t>Reforzamiento de vigas de concreto en Ejes A y B</t>
  </si>
  <si>
    <t>3.5.3.2</t>
  </si>
  <si>
    <t>3.5.3.3</t>
  </si>
  <si>
    <t>Reparación de despostillamientos en vigas de eje B</t>
  </si>
  <si>
    <t>3.5.3.4</t>
  </si>
  <si>
    <t>Reparación de losa tipo alerón de 0.10m de espesor en eje A (Incluye reparación de fisuras, colmenas, exposición del acero expuesto, impermeabilización).</t>
  </si>
  <si>
    <t>3.5.3.5</t>
  </si>
  <si>
    <t>3.6.1</t>
  </si>
  <si>
    <t>3.6.1.1</t>
  </si>
  <si>
    <t>3.6.1.2</t>
  </si>
  <si>
    <t>Construcción de paredes de mamposteria de bloque de concreto de 0.10m de espesor para arriate</t>
  </si>
  <si>
    <t>3.7.1</t>
  </si>
  <si>
    <t>3.7.1.1</t>
  </si>
  <si>
    <t>3.7.1.2</t>
  </si>
  <si>
    <t>Hechura y montaje de balcones metálicos dentro de marco de paredes para ventana en eje B, y E.</t>
  </si>
  <si>
    <t>3.7.1.3</t>
  </si>
  <si>
    <t xml:space="preserve">Suministro e instalación de cortasoles en eje A </t>
  </si>
  <si>
    <t>3.8.1</t>
  </si>
  <si>
    <t>3.8.1.1</t>
  </si>
  <si>
    <t>3.8.1.2</t>
  </si>
  <si>
    <t>3.9.1</t>
  </si>
  <si>
    <t>3.9.1.1</t>
  </si>
  <si>
    <t>3.9.2</t>
  </si>
  <si>
    <t>3.9.2.1</t>
  </si>
  <si>
    <t>3.9.3</t>
  </si>
  <si>
    <t>3.9.3.1</t>
  </si>
  <si>
    <t>3.10.1</t>
  </si>
  <si>
    <t>3.10.1.1</t>
  </si>
  <si>
    <t>3.10.2</t>
  </si>
  <si>
    <t>3.10.2.1</t>
  </si>
  <si>
    <t>Suministro e Instalación de Piso de porcelanato, antideslizante, antiderrapante y de alto trpafico de primera calidad, sobre base de piso mejorado o sobre losa de piso estructural, 60x60cms, color a definir, por administrador de contrato.</t>
  </si>
  <si>
    <t>3.10.2.2</t>
  </si>
  <si>
    <t>3.11.1</t>
  </si>
  <si>
    <t>3.12.1</t>
  </si>
  <si>
    <t>3.13.1</t>
  </si>
  <si>
    <t>3.13.1.1</t>
  </si>
  <si>
    <t>3.13.1.2</t>
  </si>
  <si>
    <t>3.13.1.3</t>
  </si>
  <si>
    <t>3.13.1.4</t>
  </si>
  <si>
    <t>3.13.1.5</t>
  </si>
  <si>
    <t>3.13.1.6</t>
  </si>
  <si>
    <t>3.13.1.7</t>
  </si>
  <si>
    <t>3.13.1.8</t>
  </si>
  <si>
    <t>3.13.1.9</t>
  </si>
  <si>
    <t>3.13.1.10</t>
  </si>
  <si>
    <t>3.13.1.11</t>
  </si>
  <si>
    <t>3.13.1.12</t>
  </si>
  <si>
    <t>3.13.1.13</t>
  </si>
  <si>
    <t>3.13.1.14</t>
  </si>
  <si>
    <t xml:space="preserve">Suministro e instalación de Subtablero ST-N2A, empotrado. Especificaciones según cuadro de carga. </t>
  </si>
  <si>
    <t>3.13.1.15</t>
  </si>
  <si>
    <t>Suministro e instalación de cable alimentador para ST-2NA. La ejecución de esta partida estará condicionada por las pruebas de aislamiento que se hagan al alimentador existente. Ver notas en planos y Especificaciones Técnicas.</t>
  </si>
  <si>
    <t>3.13.1.16</t>
  </si>
  <si>
    <t>Canalización para alimentador de ST-2NA, con tubería EMT superficial 1 1/4". La ejecución de esta actividad dependerá de el cambio de cable en partida 8.19 y las condiciones de la canalización existente.</t>
  </si>
  <si>
    <t>3.13.1.17</t>
  </si>
  <si>
    <t>3.13.1.18</t>
  </si>
  <si>
    <t>3.13.1.19</t>
  </si>
  <si>
    <t>3.13.1.20</t>
  </si>
  <si>
    <t>3.13.2</t>
  </si>
  <si>
    <t>3.13.2.1</t>
  </si>
  <si>
    <t>3.13.3</t>
  </si>
  <si>
    <t>3.13.3.1</t>
  </si>
  <si>
    <t>3.13.3.2</t>
  </si>
  <si>
    <t>3.13.3.3</t>
  </si>
  <si>
    <t>3.13.3.4</t>
  </si>
  <si>
    <t>3.13.3.5</t>
  </si>
  <si>
    <t>3.14.1</t>
  </si>
  <si>
    <t>3.14.1.1</t>
  </si>
  <si>
    <t>REHABILITACIÓN DE PENDIENTADO (DRENAJE DE ALL.)</t>
  </si>
  <si>
    <t xml:space="preserve">MÓDULO DE DRENAJE DE AGUAS LLUVIAS </t>
  </si>
  <si>
    <t>4.1.1</t>
  </si>
  <si>
    <t>4.1.1.1</t>
  </si>
  <si>
    <t>4.3.1</t>
  </si>
  <si>
    <t>Remoción de ladrillo tipo baldosa en pabellón frontal del Centro Escolar Colonia San Ramón</t>
  </si>
  <si>
    <t>Instalación de piso tipo baldosa con pendientes de drenaje según planos, incluye suministro, colocación y compactación de base de arena, suministro e instalación de baldosas</t>
  </si>
  <si>
    <t>Ampliacion de cajas tragantes a 40cm x 40 cm con rejillas  (Incluye limpieza de tuberías interconectadas entre tragantes)</t>
  </si>
  <si>
    <t>c/u</t>
  </si>
  <si>
    <t xml:space="preserve">REHABILITACIÓN DE CENTRO ESCOLAR COLONIA SAN RAMÓN </t>
  </si>
  <si>
    <t>EDIFICIO PRINCIPAL DE AULAS (3 NIVELES)</t>
  </si>
  <si>
    <t xml:space="preserve">MÓDULO  DE ESCALERAS </t>
  </si>
  <si>
    <t xml:space="preserve">MÓDULO  NORTE </t>
  </si>
  <si>
    <t xml:space="preserve">MÓDULO  DE DRENAJE DE AGUAS LLUVIAS EN PABELLÓN PRINCIPAL </t>
  </si>
  <si>
    <t xml:space="preserve">CONVENIO ENTRE EL ESTADO Y GOBIERNO DE EL SALVADOR EN EL RAMO DE
EDUCACIÓN, CIENCIA Y TECNOLOGÍA  Y LA FUNDACIÓN EMPRESARIAL PARA EL DESARROLLO EDUCATIVO “FEPADE”
</t>
  </si>
  <si>
    <t>CARPETA TECNICA - MODULO SUR DE CENTRO ESCOLAR DE COLONIA SAN RAMON</t>
  </si>
  <si>
    <r>
      <rPr>
        <b/>
        <sz val="10"/>
        <color rgb="FFFF0000"/>
        <rFont val="Arial"/>
        <family val="2"/>
      </rPr>
      <t>7.</t>
    </r>
    <r>
      <rPr>
        <b/>
        <sz val="10"/>
        <rFont val="Arial"/>
        <family val="2"/>
      </rPr>
      <t xml:space="preserve"> PRESUPUESTO</t>
    </r>
  </si>
  <si>
    <t>PROYECTO: FORMULACIÓN DE CARPETA TÉCNICA PARA EL MEJORAMIENTO DE INFRAESTRUCTURA DEL CENTRO ESCOLAR COLONIA SAN RAMÓN</t>
  </si>
  <si>
    <t>OBRAS   EXTERIORES</t>
  </si>
  <si>
    <t>OBRAS CIVILES EXTERIORES</t>
  </si>
  <si>
    <t>Demolición de paredes de arriate frente a edificio</t>
  </si>
  <si>
    <t>Construccuón de paredes de arriate</t>
  </si>
  <si>
    <t>OBRAS ELECTRICAS EXTERIORES</t>
  </si>
  <si>
    <t xml:space="preserve"> TOTAL  INCLUYE IVA</t>
  </si>
  <si>
    <t>Panel de techo tipo Sandwich, espesor de 2 pulgadas, con Aislante de Poliuretano inyectado de alta densidad de 40Kg/m3 y 90% de celda cerrada, fabricado en línea continua de última generación, con ancho útil de 1.00m. Lámina superior pre pintada al horno, color blanco con 3 grecas y film de polietileno protector, lámina inferior pre pintada al horno color blanco con microperfilado de 25 mm en huella de rolado.Machimbrado con junta de neopreno para evitar puente térmico.  Incluye instalación de platina de 1 ½ x 1/8 plg. para sujeción de lámina en polín espacial y tornillería. Sobre los tornillos autorroscantes se deberá de colocar material bituminoso o un sellador impermeabilizante elastómero acrílico a base de agua. Lijado, limpieza, dos manos de pintura anticorrosiva, una mano de pintura de aceite color blanco en estructura de techo total. Hechura de cepos repellados, afinados y pintados en ambas caras. Instalación de capote.</t>
  </si>
  <si>
    <t>LISTA DE CANTIDADES</t>
  </si>
  <si>
    <t>CUADRO RESUMEN</t>
  </si>
  <si>
    <t>1.11.1</t>
  </si>
  <si>
    <t>1.12.1.1</t>
  </si>
  <si>
    <t>1.12.1.2</t>
  </si>
  <si>
    <t>1.12.1.3</t>
  </si>
  <si>
    <t>1.12.1.4</t>
  </si>
  <si>
    <t>1.12.1.5</t>
  </si>
  <si>
    <t>1.12.1.6</t>
  </si>
  <si>
    <t>1.12.1.7</t>
  </si>
  <si>
    <t>1.12.1.8</t>
  </si>
  <si>
    <t>1.12.1.9</t>
  </si>
  <si>
    <t>1.12.1.10</t>
  </si>
  <si>
    <t>1.12.1.11</t>
  </si>
  <si>
    <t>1.12.1.12</t>
  </si>
  <si>
    <t>1.12.1.13</t>
  </si>
  <si>
    <t>1.12.1.14</t>
  </si>
  <si>
    <t>1.12.1.15</t>
  </si>
  <si>
    <t>1.12.1.16</t>
  </si>
  <si>
    <t>1.12.1.17</t>
  </si>
  <si>
    <t>1.12.1.18</t>
  </si>
  <si>
    <t>1.12.1.19</t>
  </si>
  <si>
    <t>1.12.1.20</t>
  </si>
  <si>
    <t>1.12.1.21</t>
  </si>
  <si>
    <t>1.12.1.22</t>
  </si>
  <si>
    <t>1.12.1.23</t>
  </si>
  <si>
    <t>1.12.1.24</t>
  </si>
  <si>
    <t>1.12.2</t>
  </si>
  <si>
    <t>1.12.2.1</t>
  </si>
  <si>
    <t>1.12.3</t>
  </si>
  <si>
    <t>1.12.3.1</t>
  </si>
  <si>
    <t>1.12.3.2</t>
  </si>
  <si>
    <t>1.12.3.3</t>
  </si>
  <si>
    <t>1.12.3.4</t>
  </si>
  <si>
    <t>1.12.3.5</t>
  </si>
  <si>
    <t>4.2.1</t>
  </si>
  <si>
    <t>4.2.1.1</t>
  </si>
  <si>
    <t>4.2.1.2</t>
  </si>
  <si>
    <t>4.2.1.3</t>
  </si>
  <si>
    <t>4.4.1</t>
  </si>
  <si>
    <t>4.4.1.1</t>
  </si>
  <si>
    <t xml:space="preserve"> TOTAL IVA INCLUIDO</t>
  </si>
  <si>
    <t>TOTAL IVA INCLUIDO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</si>
</sst>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
    <numFmt numFmtId="165" formatCode="_(&quot;$&quot;* #,##0.00_);_(&quot;$&quot;* \(#,##0.00\);_(&quot;$&quot;* &quot;-&quot;??_);_(@_)"/>
    <numFmt numFmtId="166" formatCode="&quot;$&quot;#,##0.00;[Red]&quot;$&quot;#,##0.00"/>
    <numFmt numFmtId="167" formatCode="0.00_ "/>
    <numFmt numFmtId="168" formatCode="0.0"/>
    <numFmt numFmtId="169" formatCode="0.000"/>
  </numFmts>
  <fonts count="31">
    <font>
      <sz val="11"/>
      <color theme="1"/>
      <name val="Calibri"/>
      <charset val="134"/>
      <scheme val="minor"/>
    </font>
    <font>
      <b/>
      <sz val="11"/>
      <color theme="1"/>
      <name val="Calibri"/>
      <family val="2"/>
      <scheme val="minor"/>
    </font>
    <font>
      <b/>
      <sz val="10"/>
      <name val="Swis721 Ex BT"/>
      <family val="2"/>
    </font>
    <font>
      <b/>
      <sz val="10"/>
      <name val="Arial"/>
      <family val="2"/>
    </font>
    <font>
      <b/>
      <sz val="11"/>
      <name val="Arial"/>
      <family val="2"/>
    </font>
    <font>
      <b/>
      <sz val="12"/>
      <name val="Arial"/>
      <family val="2"/>
    </font>
    <font>
      <b/>
      <sz val="10"/>
      <color theme="1"/>
      <name val="Swis721 Ex BT"/>
      <family val="2"/>
    </font>
    <font>
      <sz val="10"/>
      <color theme="1"/>
      <name val="Swis721 Ex BT"/>
      <family val="2"/>
    </font>
    <font>
      <sz val="12"/>
      <color theme="1"/>
      <name val="Times New Roman"/>
      <family val="1"/>
    </font>
    <font>
      <b/>
      <sz val="8"/>
      <color rgb="FF0070C0"/>
      <name val="Swis721 Ex BT"/>
      <family val="2"/>
    </font>
    <font>
      <b/>
      <sz val="8"/>
      <color theme="1"/>
      <name val="Swis721 Ex BT"/>
      <family val="2"/>
    </font>
    <font>
      <sz val="8"/>
      <color theme="1"/>
      <name val="Swis721 Ex BT"/>
      <family val="2"/>
    </font>
    <font>
      <sz val="10"/>
      <color theme="1"/>
      <name val="Times New Roman"/>
      <family val="1"/>
    </font>
    <font>
      <b/>
      <sz val="12"/>
      <color theme="1"/>
      <name val="Stylus BT"/>
      <family val="2"/>
    </font>
    <font>
      <sz val="10"/>
      <name val="Calibri"/>
      <family val="2"/>
    </font>
    <font>
      <sz val="11"/>
      <color theme="1"/>
      <name val="Arial"/>
      <family val="2"/>
    </font>
    <font>
      <b/>
      <sz val="12"/>
      <name val="Swis721 Cn BT"/>
      <family val="2"/>
    </font>
    <font>
      <b/>
      <sz val="10"/>
      <name val="Swis721 Cn BT"/>
      <family val="2"/>
    </font>
    <font>
      <sz val="10"/>
      <color theme="1"/>
      <name val="Swis721 Cn BT"/>
      <family val="2"/>
    </font>
    <font>
      <b/>
      <sz val="10"/>
      <color theme="1"/>
      <name val="Swis721 Cn BT"/>
      <family val="2"/>
    </font>
    <font>
      <i/>
      <sz val="10"/>
      <color theme="1"/>
      <name val="Swis721 Cn BT"/>
      <family val="2"/>
    </font>
    <font>
      <sz val="10"/>
      <color theme="1"/>
      <name val="Arial"/>
      <family val="2"/>
    </font>
    <font>
      <sz val="9"/>
      <color theme="1"/>
      <name val="Arial"/>
      <family val="2"/>
    </font>
    <font>
      <b/>
      <sz val="10"/>
      <color rgb="FF0070C0"/>
      <name val="Swis721 Cn BT"/>
      <family val="2"/>
    </font>
    <font>
      <b/>
      <i/>
      <sz val="10"/>
      <color theme="1"/>
      <name val="Swis721 Cn BT"/>
      <family val="2"/>
    </font>
    <font>
      <b/>
      <i/>
      <sz val="10"/>
      <name val="Swis721 Cn BT"/>
      <family val="2"/>
    </font>
    <font>
      <sz val="10"/>
      <name val="Swis721 Cn BT"/>
      <family val="2"/>
    </font>
    <font>
      <b/>
      <sz val="11"/>
      <color theme="1"/>
      <name val="Swis721 Cn BT"/>
      <family val="2"/>
    </font>
    <font>
      <sz val="10"/>
      <name val="Arial"/>
      <family val="2"/>
    </font>
    <font>
      <b/>
      <sz val="10"/>
      <color rgb="FFFF0000"/>
      <name val="Arial"/>
      <family val="2"/>
    </font>
    <font>
      <sz val="11"/>
      <color theme="1"/>
      <name val="Calibri"/>
      <family val="2"/>
      <scheme val="minor"/>
    </font>
  </fonts>
  <fills count="6">
    <fill>
      <patternFill patternType="none"/>
    </fill>
    <fill>
      <patternFill patternType="gray125"/>
    </fill>
    <fill>
      <patternFill patternType="solid">
        <fgColor rgb="FFD9D9D9"/>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s>
  <borders count="6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diagonal/>
    </border>
    <border>
      <left style="medium">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medium">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bottom style="medium">
        <color auto="1"/>
      </bottom>
      <diagonal/>
    </border>
    <border>
      <left style="thin">
        <color auto="1"/>
      </left>
      <right style="thin">
        <color auto="1"/>
      </right>
      <top/>
      <bottom/>
      <diagonal/>
    </border>
    <border>
      <left style="thin">
        <color auto="1"/>
      </left>
      <right style="medium">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medium">
        <color auto="1"/>
      </bottom>
      <diagonal/>
    </border>
    <border>
      <left/>
      <right style="thin">
        <color auto="1"/>
      </right>
      <top/>
      <bottom/>
      <diagonal/>
    </border>
    <border>
      <left style="thin">
        <color auto="1"/>
      </left>
      <right/>
      <top style="medium">
        <color auto="1"/>
      </top>
      <bottom/>
      <diagonal/>
    </border>
    <border>
      <left style="thin">
        <color auto="1"/>
      </left>
      <right/>
      <top style="thin">
        <color auto="1"/>
      </top>
      <bottom style="medium">
        <color auto="1"/>
      </bottom>
      <diagonal/>
    </border>
    <border>
      <left style="medium">
        <color auto="1"/>
      </left>
      <right/>
      <top/>
      <bottom style="thin">
        <color auto="1"/>
      </bottom>
      <diagonal/>
    </border>
  </borders>
  <cellStyleXfs count="5">
    <xf numFmtId="0" fontId="0" fillId="0" borderId="0"/>
    <xf numFmtId="165" fontId="30" fillId="0" borderId="0" applyFont="0" applyFill="0" applyBorder="0" applyAlignment="0" applyProtection="0"/>
    <xf numFmtId="165" fontId="30" fillId="0" borderId="0" applyFont="0" applyFill="0" applyBorder="0" applyAlignment="0" applyProtection="0"/>
    <xf numFmtId="0" fontId="30" fillId="0" borderId="0"/>
    <xf numFmtId="0" fontId="28" fillId="0" borderId="0"/>
  </cellStyleXfs>
  <cellXfs count="389">
    <xf numFmtId="0" fontId="0" fillId="0" borderId="0" xfId="0"/>
    <xf numFmtId="0" fontId="3" fillId="0" borderId="1" xfId="0" applyFont="1" applyBorder="1" applyAlignment="1">
      <alignment vertical="center"/>
    </xf>
    <xf numFmtId="0" fontId="4" fillId="0" borderId="2" xfId="0" applyFont="1" applyBorder="1" applyAlignment="1">
      <alignment vertical="center"/>
    </xf>
    <xf numFmtId="0" fontId="5" fillId="0" borderId="2" xfId="0" applyFont="1" applyBorder="1"/>
    <xf numFmtId="0" fontId="5" fillId="0" borderId="3" xfId="0" applyFont="1" applyBorder="1"/>
    <xf numFmtId="0" fontId="8" fillId="0" borderId="0" xfId="0" applyFont="1" applyAlignment="1">
      <alignment vertical="center" wrapText="1"/>
    </xf>
    <xf numFmtId="0" fontId="10" fillId="0" borderId="11" xfId="0" applyFont="1" applyBorder="1" applyAlignment="1">
      <alignment horizontal="center" vertical="center" wrapText="1"/>
    </xf>
    <xf numFmtId="0" fontId="10" fillId="0" borderId="12" xfId="0" applyFont="1" applyBorder="1" applyAlignment="1">
      <alignment horizontal="justify" vertical="center" wrapText="1"/>
    </xf>
    <xf numFmtId="0" fontId="11" fillId="0" borderId="12" xfId="0" applyFont="1" applyBorder="1" applyAlignment="1">
      <alignment horizontal="center" vertical="center" wrapText="1"/>
    </xf>
    <xf numFmtId="165" fontId="11" fillId="0" borderId="12" xfId="1" applyFont="1" applyBorder="1" applyAlignment="1">
      <alignment horizontal="justify" vertical="center" wrapText="1"/>
    </xf>
    <xf numFmtId="165" fontId="11" fillId="0" borderId="12" xfId="1" applyFont="1" applyBorder="1" applyAlignment="1">
      <alignment vertical="center" wrapText="1"/>
    </xf>
    <xf numFmtId="165" fontId="10" fillId="0" borderId="12" xfId="1" applyFont="1" applyBorder="1" applyAlignment="1">
      <alignment vertical="center" wrapText="1"/>
    </xf>
    <xf numFmtId="0" fontId="11" fillId="0" borderId="10" xfId="0" applyFont="1" applyBorder="1" applyAlignment="1">
      <alignment horizontal="center" vertical="center" wrapText="1"/>
    </xf>
    <xf numFmtId="0" fontId="11" fillId="0" borderId="8" xfId="0" applyFont="1" applyBorder="1" applyAlignment="1">
      <alignment horizontal="justify" vertical="center" wrapText="1"/>
    </xf>
    <xf numFmtId="0" fontId="11" fillId="0" borderId="8" xfId="0" applyFont="1" applyBorder="1" applyAlignment="1">
      <alignment horizontal="center" vertical="center" wrapText="1"/>
    </xf>
    <xf numFmtId="2" fontId="11" fillId="0" borderId="8" xfId="0" applyNumberFormat="1" applyFont="1" applyBorder="1" applyAlignment="1">
      <alignment horizontal="center" vertical="center" wrapText="1"/>
    </xf>
    <xf numFmtId="165" fontId="11" fillId="0" borderId="8" xfId="1" applyFont="1" applyBorder="1" applyAlignment="1">
      <alignment horizontal="justify" vertical="center" wrapText="1"/>
    </xf>
    <xf numFmtId="165" fontId="11" fillId="0" borderId="8" xfId="1" applyFont="1" applyBorder="1" applyAlignment="1">
      <alignment vertical="center" wrapText="1"/>
    </xf>
    <xf numFmtId="165" fontId="10" fillId="0" borderId="8" xfId="1" applyFont="1" applyBorder="1" applyAlignment="1">
      <alignment vertical="center" wrapText="1"/>
    </xf>
    <xf numFmtId="0" fontId="11" fillId="3" borderId="10" xfId="0" applyFont="1" applyFill="1" applyBorder="1" applyAlignment="1">
      <alignment horizontal="center" vertical="center" wrapText="1"/>
    </xf>
    <xf numFmtId="0" fontId="11" fillId="3" borderId="8" xfId="0" applyFont="1" applyFill="1" applyBorder="1" applyAlignment="1">
      <alignment horizontal="justify" vertical="center" wrapText="1"/>
    </xf>
    <xf numFmtId="0" fontId="11" fillId="3" borderId="8" xfId="0" applyFont="1" applyFill="1" applyBorder="1" applyAlignment="1">
      <alignment horizontal="center" vertical="center" wrapText="1"/>
    </xf>
    <xf numFmtId="2" fontId="11" fillId="3" borderId="8" xfId="0" applyNumberFormat="1" applyFont="1" applyFill="1" applyBorder="1" applyAlignment="1">
      <alignment horizontal="center" vertical="center" wrapText="1"/>
    </xf>
    <xf numFmtId="165" fontId="11" fillId="3" borderId="8" xfId="1" applyFont="1" applyFill="1" applyBorder="1" applyAlignment="1">
      <alignment horizontal="justify" vertical="center" wrapText="1"/>
    </xf>
    <xf numFmtId="165" fontId="11" fillId="3" borderId="8" xfId="1" applyFont="1" applyFill="1" applyBorder="1" applyAlignment="1">
      <alignment vertical="center" wrapText="1"/>
    </xf>
    <xf numFmtId="165" fontId="10" fillId="3" borderId="8" xfId="1" applyFont="1" applyFill="1" applyBorder="1" applyAlignment="1">
      <alignment vertical="center" wrapText="1"/>
    </xf>
    <xf numFmtId="0" fontId="11" fillId="0" borderId="5" xfId="0" applyFont="1" applyBorder="1" applyAlignment="1">
      <alignment horizontal="center" vertical="center" wrapText="1"/>
    </xf>
    <xf numFmtId="165" fontId="11" fillId="0" borderId="5" xfId="1" applyFont="1" applyBorder="1" applyAlignment="1">
      <alignment horizontal="right" vertical="center" wrapText="1"/>
    </xf>
    <xf numFmtId="0" fontId="11" fillId="0" borderId="5" xfId="0" applyFont="1" applyBorder="1" applyAlignment="1">
      <alignment horizontal="justify" vertical="center" wrapText="1"/>
    </xf>
    <xf numFmtId="0" fontId="11" fillId="0" borderId="3" xfId="0" applyFont="1" applyBorder="1" applyAlignment="1">
      <alignment horizontal="center" vertical="center" wrapText="1"/>
    </xf>
    <xf numFmtId="165" fontId="11" fillId="0" borderId="3" xfId="1" applyFont="1" applyBorder="1" applyAlignment="1">
      <alignment horizontal="right" vertical="center" wrapText="1"/>
    </xf>
    <xf numFmtId="165" fontId="11" fillId="0" borderId="5" xfId="1" applyFont="1" applyBorder="1" applyAlignment="1">
      <alignment vertical="center" wrapText="1"/>
    </xf>
    <xf numFmtId="0" fontId="11" fillId="0" borderId="13" xfId="0" applyFont="1" applyBorder="1" applyAlignment="1">
      <alignment vertical="center" wrapText="1"/>
    </xf>
    <xf numFmtId="0" fontId="11" fillId="0" borderId="3" xfId="0" applyFont="1" applyBorder="1" applyAlignment="1">
      <alignment horizontal="justify" vertical="center" wrapText="1"/>
    </xf>
    <xf numFmtId="165" fontId="11" fillId="0" borderId="3" xfId="1" applyFont="1" applyBorder="1" applyAlignment="1">
      <alignment vertical="center" wrapText="1"/>
    </xf>
    <xf numFmtId="165" fontId="11" fillId="0" borderId="12" xfId="1" applyFont="1" applyBorder="1" applyAlignment="1">
      <alignment horizontal="right" vertical="center" wrapText="1"/>
    </xf>
    <xf numFmtId="0" fontId="10" fillId="0" borderId="8" xfId="0" applyFont="1" applyBorder="1" applyAlignment="1">
      <alignment horizontal="justify" vertical="center" wrapText="1"/>
    </xf>
    <xf numFmtId="165" fontId="11" fillId="0" borderId="8" xfId="1" applyFont="1" applyBorder="1" applyAlignment="1">
      <alignment horizontal="right" vertical="center" wrapText="1"/>
    </xf>
    <xf numFmtId="0" fontId="12" fillId="0" borderId="8" xfId="0" applyFont="1" applyBorder="1" applyAlignment="1">
      <alignment vertical="center" wrapText="1"/>
    </xf>
    <xf numFmtId="0" fontId="11" fillId="0" borderId="8" xfId="0" applyFont="1" applyBorder="1" applyAlignment="1">
      <alignment horizontal="center" vertical="center"/>
    </xf>
    <xf numFmtId="165" fontId="11" fillId="0" borderId="8" xfId="1" applyFont="1" applyBorder="1" applyAlignment="1">
      <alignment horizontal="justify" vertical="center"/>
    </xf>
    <xf numFmtId="0" fontId="11" fillId="0" borderId="13" xfId="0" applyFont="1" applyBorder="1" applyAlignment="1">
      <alignment horizontal="center" vertical="center" wrapText="1"/>
    </xf>
    <xf numFmtId="0" fontId="12" fillId="0" borderId="5" xfId="0" applyFont="1" applyBorder="1" applyAlignment="1">
      <alignment vertical="center" wrapText="1"/>
    </xf>
    <xf numFmtId="0" fontId="11" fillId="0" borderId="5" xfId="0" applyFont="1" applyBorder="1" applyAlignment="1">
      <alignment horizontal="center" vertical="center"/>
    </xf>
    <xf numFmtId="165" fontId="11" fillId="0" borderId="5" xfId="1" applyFont="1" applyBorder="1" applyAlignment="1">
      <alignment horizontal="justify" vertical="center"/>
    </xf>
    <xf numFmtId="165" fontId="10" fillId="2" borderId="12" xfId="1" applyFont="1" applyFill="1" applyBorder="1" applyAlignment="1">
      <alignment vertical="center" wrapText="1"/>
    </xf>
    <xf numFmtId="0" fontId="13" fillId="0" borderId="0" xfId="0" applyFont="1" applyAlignment="1">
      <alignment vertical="center"/>
    </xf>
    <xf numFmtId="0" fontId="14" fillId="0" borderId="0" xfId="0" applyFont="1"/>
    <xf numFmtId="0" fontId="12" fillId="0" borderId="0" xfId="0" applyFont="1" applyAlignment="1">
      <alignment vertical="center" wrapText="1"/>
    </xf>
    <xf numFmtId="0" fontId="15" fillId="0" borderId="0" xfId="0" applyFont="1" applyAlignment="1">
      <alignment wrapText="1"/>
    </xf>
    <xf numFmtId="0" fontId="19" fillId="2" borderId="22" xfId="0" applyFont="1" applyFill="1" applyBorder="1" applyAlignment="1">
      <alignment horizontal="center" vertical="center" wrapText="1"/>
    </xf>
    <xf numFmtId="0" fontId="19" fillId="2" borderId="23" xfId="0" applyFont="1" applyFill="1" applyBorder="1" applyAlignment="1">
      <alignment horizontal="center" vertical="center" wrapText="1"/>
    </xf>
    <xf numFmtId="0" fontId="19" fillId="2" borderId="24" xfId="0" applyFont="1" applyFill="1" applyBorder="1" applyAlignment="1">
      <alignment horizontal="center" vertical="center" wrapText="1"/>
    </xf>
    <xf numFmtId="0" fontId="18" fillId="0" borderId="25" xfId="0" applyFont="1" applyBorder="1" applyAlignment="1">
      <alignment horizontal="center" vertical="center" wrapText="1"/>
    </xf>
    <xf numFmtId="0" fontId="18" fillId="0" borderId="26" xfId="0" applyFont="1" applyBorder="1" applyAlignment="1">
      <alignment horizontal="left" vertical="center" wrapText="1"/>
    </xf>
    <xf numFmtId="165" fontId="18" fillId="0" borderId="26" xfId="0" applyNumberFormat="1" applyFont="1" applyBorder="1" applyAlignment="1">
      <alignment horizontal="justify" vertical="center" wrapText="1"/>
    </xf>
    <xf numFmtId="165" fontId="19" fillId="0" borderId="27" xfId="0" applyNumberFormat="1" applyFont="1" applyBorder="1" applyAlignment="1">
      <alignment vertical="center" wrapText="1"/>
    </xf>
    <xf numFmtId="0" fontId="18" fillId="0" borderId="28" xfId="0" applyFont="1" applyBorder="1" applyAlignment="1">
      <alignment horizontal="center" vertical="center" wrapText="1"/>
    </xf>
    <xf numFmtId="165" fontId="19" fillId="3" borderId="31" xfId="0" applyNumberFormat="1" applyFont="1" applyFill="1" applyBorder="1" applyAlignment="1">
      <alignment vertical="center" wrapText="1"/>
    </xf>
    <xf numFmtId="0" fontId="18" fillId="0" borderId="32" xfId="0" applyFont="1" applyBorder="1" applyAlignment="1">
      <alignment horizontal="left" vertical="center" wrapText="1"/>
    </xf>
    <xf numFmtId="165" fontId="18" fillId="0" borderId="32" xfId="0" applyNumberFormat="1" applyFont="1" applyBorder="1" applyAlignment="1">
      <alignment horizontal="justify" vertical="center" wrapText="1"/>
    </xf>
    <xf numFmtId="165" fontId="19" fillId="0" borderId="31" xfId="0" applyNumberFormat="1" applyFont="1" applyBorder="1" applyAlignment="1">
      <alignment vertical="center" wrapText="1"/>
    </xf>
    <xf numFmtId="0" fontId="20" fillId="0" borderId="28" xfId="0" applyFont="1" applyBorder="1" applyAlignment="1">
      <alignment horizontal="center" vertical="center" wrapText="1"/>
    </xf>
    <xf numFmtId="165" fontId="18" fillId="0" borderId="32" xfId="1" applyFont="1" applyBorder="1" applyAlignment="1">
      <alignment horizontal="justify" vertical="center" wrapText="1"/>
    </xf>
    <xf numFmtId="0" fontId="19" fillId="0" borderId="31" xfId="0" applyFont="1" applyBorder="1" applyAlignment="1">
      <alignment vertical="center" wrapText="1"/>
    </xf>
    <xf numFmtId="165" fontId="18" fillId="0" borderId="32" xfId="1" applyFont="1" applyFill="1" applyBorder="1" applyAlignment="1">
      <alignment horizontal="justify" vertical="center" wrapText="1"/>
    </xf>
    <xf numFmtId="165" fontId="15" fillId="0" borderId="0" xfId="0" applyNumberFormat="1" applyFont="1" applyAlignment="1">
      <alignment wrapText="1"/>
    </xf>
    <xf numFmtId="0" fontId="20" fillId="0" borderId="33" xfId="0" applyFont="1" applyBorder="1" applyAlignment="1">
      <alignment horizontal="center" vertical="center" wrapText="1"/>
    </xf>
    <xf numFmtId="0" fontId="20" fillId="0" borderId="34" xfId="0" applyFont="1" applyBorder="1" applyAlignment="1">
      <alignment horizontal="justify" vertical="center" wrapText="1"/>
    </xf>
    <xf numFmtId="165" fontId="18" fillId="0" borderId="34" xfId="1" applyFont="1" applyFill="1" applyBorder="1" applyAlignment="1">
      <alignment horizontal="justify" vertical="center" wrapText="1"/>
    </xf>
    <xf numFmtId="0" fontId="19" fillId="0" borderId="35" xfId="0" applyFont="1" applyBorder="1" applyAlignment="1">
      <alignment vertical="center" wrapText="1"/>
    </xf>
    <xf numFmtId="165" fontId="19" fillId="0" borderId="11" xfId="0" applyNumberFormat="1" applyFont="1" applyBorder="1" applyAlignment="1">
      <alignment vertical="center" wrapText="1"/>
    </xf>
    <xf numFmtId="165" fontId="15" fillId="0" borderId="0" xfId="1" applyFont="1" applyAlignment="1">
      <alignment wrapText="1"/>
    </xf>
    <xf numFmtId="0" fontId="21" fillId="0" borderId="0" xfId="0" applyFont="1" applyAlignment="1">
      <alignment wrapText="1"/>
    </xf>
    <xf numFmtId="0" fontId="15" fillId="0" borderId="36" xfId="0" applyFont="1" applyBorder="1" applyAlignment="1">
      <alignment wrapText="1"/>
    </xf>
    <xf numFmtId="166" fontId="15" fillId="0" borderId="0" xfId="0" applyNumberFormat="1" applyFont="1" applyAlignment="1">
      <alignment wrapText="1"/>
    </xf>
    <xf numFmtId="0" fontId="22" fillId="0" borderId="0" xfId="0" applyFont="1" applyAlignment="1">
      <alignment wrapText="1"/>
    </xf>
    <xf numFmtId="0" fontId="19" fillId="0" borderId="37" xfId="0" applyFont="1" applyBorder="1" applyAlignment="1">
      <alignment horizontal="center" vertical="center" wrapText="1"/>
    </xf>
    <xf numFmtId="0" fontId="19" fillId="4" borderId="16" xfId="0" applyFont="1" applyFill="1" applyBorder="1" applyAlignment="1">
      <alignment horizontal="center" vertical="center" wrapText="1"/>
    </xf>
    <xf numFmtId="0" fontId="19" fillId="4" borderId="17" xfId="0" applyFont="1" applyFill="1" applyBorder="1" applyAlignment="1">
      <alignment horizontal="left" vertical="center" wrapText="1"/>
    </xf>
    <xf numFmtId="0" fontId="18" fillId="4" borderId="15" xfId="0" applyFont="1" applyFill="1" applyBorder="1" applyAlignment="1">
      <alignment horizontal="center" vertical="center" wrapText="1"/>
    </xf>
    <xf numFmtId="0" fontId="18" fillId="4" borderId="15" xfId="0" applyFont="1" applyFill="1" applyBorder="1" applyAlignment="1">
      <alignment horizontal="justify" vertical="center" wrapText="1"/>
    </xf>
    <xf numFmtId="165" fontId="19" fillId="3" borderId="18" xfId="0" applyNumberFormat="1" applyFont="1" applyFill="1" applyBorder="1" applyAlignment="1">
      <alignment vertical="center" wrapText="1"/>
    </xf>
    <xf numFmtId="0" fontId="24" fillId="0" borderId="25" xfId="0" applyFont="1" applyBorder="1" applyAlignment="1">
      <alignment horizontal="center" vertical="center" wrapText="1"/>
    </xf>
    <xf numFmtId="0" fontId="24" fillId="0" borderId="38" xfId="0" applyFont="1" applyBorder="1" applyAlignment="1">
      <alignment horizontal="justify" vertical="center" wrapText="1"/>
    </xf>
    <xf numFmtId="0" fontId="18" fillId="0" borderId="38" xfId="0" applyFont="1" applyBorder="1" applyAlignment="1">
      <alignment horizontal="center" vertical="center" wrapText="1"/>
    </xf>
    <xf numFmtId="0" fontId="18" fillId="0" borderId="39" xfId="0" applyFont="1" applyBorder="1" applyAlignment="1">
      <alignment horizontal="center" vertical="center" wrapText="1"/>
    </xf>
    <xf numFmtId="165" fontId="18" fillId="0" borderId="39" xfId="1" applyFont="1" applyBorder="1" applyAlignment="1">
      <alignment horizontal="justify" vertical="center" wrapText="1"/>
    </xf>
    <xf numFmtId="165" fontId="18" fillId="0" borderId="40" xfId="1" applyFont="1" applyBorder="1" applyAlignment="1">
      <alignment horizontal="justify" vertical="center" wrapText="1"/>
    </xf>
    <xf numFmtId="0" fontId="19" fillId="0" borderId="41" xfId="0" applyFont="1" applyBorder="1" applyAlignment="1">
      <alignment vertical="center" wrapText="1"/>
    </xf>
    <xf numFmtId="0" fontId="18" fillId="0" borderId="32" xfId="0" applyFont="1" applyBorder="1" applyAlignment="1">
      <alignment horizontal="justify" vertical="center" wrapText="1"/>
    </xf>
    <xf numFmtId="0" fontId="18" fillId="0" borderId="26" xfId="0" applyFont="1" applyBorder="1" applyAlignment="1">
      <alignment horizontal="center" vertical="center" wrapText="1"/>
    </xf>
    <xf numFmtId="2" fontId="18" fillId="0" borderId="26" xfId="0" applyNumberFormat="1" applyFont="1" applyBorder="1" applyAlignment="1">
      <alignment horizontal="center" vertical="center" wrapText="1"/>
    </xf>
    <xf numFmtId="165" fontId="18" fillId="0" borderId="26" xfId="1" applyFont="1" applyFill="1" applyBorder="1" applyAlignment="1">
      <alignment horizontal="justify" vertical="center" wrapText="1"/>
    </xf>
    <xf numFmtId="4" fontId="19" fillId="0" borderId="31" xfId="0" applyNumberFormat="1" applyFont="1" applyBorder="1" applyAlignment="1">
      <alignment vertical="center" wrapText="1"/>
    </xf>
    <xf numFmtId="0" fontId="18" fillId="0" borderId="42" xfId="0" applyFont="1" applyBorder="1" applyAlignment="1">
      <alignment horizontal="center" vertical="center" wrapText="1"/>
    </xf>
    <xf numFmtId="0" fontId="18" fillId="0" borderId="43" xfId="0" applyFont="1" applyBorder="1" applyAlignment="1">
      <alignment horizontal="justify" vertical="center" wrapText="1"/>
    </xf>
    <xf numFmtId="0" fontId="18" fillId="0" borderId="43" xfId="0" applyFont="1" applyBorder="1" applyAlignment="1">
      <alignment horizontal="center" vertical="center" wrapText="1"/>
    </xf>
    <xf numFmtId="2" fontId="18" fillId="0" borderId="43" xfId="0" applyNumberFormat="1" applyFont="1" applyBorder="1" applyAlignment="1">
      <alignment horizontal="center" vertical="center" wrapText="1"/>
    </xf>
    <xf numFmtId="165" fontId="18" fillId="0" borderId="43" xfId="1" applyFont="1" applyFill="1" applyBorder="1" applyAlignment="1">
      <alignment horizontal="justify" vertical="center" wrapText="1"/>
    </xf>
    <xf numFmtId="0" fontId="19" fillId="0" borderId="44" xfId="0" applyFont="1" applyBorder="1" applyAlignment="1">
      <alignment vertical="center" wrapText="1"/>
    </xf>
    <xf numFmtId="0" fontId="19" fillId="4" borderId="45" xfId="0" applyFont="1" applyFill="1" applyBorder="1" applyAlignment="1">
      <alignment horizontal="left" vertical="center" wrapText="1"/>
    </xf>
    <xf numFmtId="0" fontId="18" fillId="4" borderId="45" xfId="0" applyFont="1" applyFill="1" applyBorder="1" applyAlignment="1">
      <alignment horizontal="center" vertical="center" wrapText="1"/>
    </xf>
    <xf numFmtId="0" fontId="18" fillId="0" borderId="46" xfId="0" applyFont="1" applyBorder="1" applyAlignment="1">
      <alignment horizontal="center" vertical="center" wrapText="1"/>
    </xf>
    <xf numFmtId="0" fontId="18" fillId="0" borderId="47" xfId="0" applyFont="1" applyBorder="1" applyAlignment="1">
      <alignment horizontal="center" vertical="center" wrapText="1"/>
    </xf>
    <xf numFmtId="165" fontId="18" fillId="0" borderId="47" xfId="1" applyFont="1" applyBorder="1" applyAlignment="1">
      <alignment horizontal="justify" vertical="center" wrapText="1"/>
    </xf>
    <xf numFmtId="165" fontId="18" fillId="0" borderId="48" xfId="1" applyFont="1" applyBorder="1" applyAlignment="1">
      <alignment horizontal="justify" vertical="center" wrapText="1"/>
    </xf>
    <xf numFmtId="0" fontId="18" fillId="0" borderId="26" xfId="0" applyFont="1" applyBorder="1" applyAlignment="1">
      <alignment horizontal="justify" vertical="center" wrapText="1"/>
    </xf>
    <xf numFmtId="0" fontId="19" fillId="0" borderId="27" xfId="0" applyFont="1" applyBorder="1" applyAlignment="1">
      <alignment vertical="center" wrapText="1"/>
    </xf>
    <xf numFmtId="167" fontId="18" fillId="0" borderId="26" xfId="0" applyNumberFormat="1" applyFont="1" applyBorder="1" applyAlignment="1">
      <alignment horizontal="center" vertical="center" wrapText="1"/>
    </xf>
    <xf numFmtId="0" fontId="19" fillId="4" borderId="17" xfId="0" applyFont="1" applyFill="1" applyBorder="1" applyAlignment="1">
      <alignment horizontal="justify" vertical="center" wrapText="1"/>
    </xf>
    <xf numFmtId="165" fontId="18" fillId="4" borderId="15" xfId="1" applyFont="1" applyFill="1" applyBorder="1" applyAlignment="1">
      <alignment horizontal="justify" vertical="center" wrapText="1"/>
    </xf>
    <xf numFmtId="165" fontId="19" fillId="3" borderId="18" xfId="0" applyNumberFormat="1" applyFont="1" applyFill="1" applyBorder="1" applyAlignment="1">
      <alignment horizontal="center" vertical="center" wrapText="1"/>
    </xf>
    <xf numFmtId="0" fontId="18" fillId="0" borderId="49" xfId="0" applyFont="1" applyBorder="1" applyAlignment="1">
      <alignment horizontal="center" vertical="center" wrapText="1"/>
    </xf>
    <xf numFmtId="0" fontId="18" fillId="0" borderId="50" xfId="0" applyFont="1" applyBorder="1" applyAlignment="1">
      <alignment horizontal="justify" vertical="center" wrapText="1"/>
    </xf>
    <xf numFmtId="0" fontId="18" fillId="0" borderId="50" xfId="0" applyFont="1" applyBorder="1" applyAlignment="1">
      <alignment horizontal="center" vertical="center" wrapText="1"/>
    </xf>
    <xf numFmtId="165" fontId="18" fillId="0" borderId="50" xfId="1" applyFont="1" applyFill="1" applyBorder="1" applyAlignment="1">
      <alignment horizontal="justify" vertical="center" wrapText="1"/>
    </xf>
    <xf numFmtId="0" fontId="18" fillId="0" borderId="51" xfId="0" applyFont="1" applyBorder="1" applyAlignment="1">
      <alignment vertical="center" wrapText="1"/>
    </xf>
    <xf numFmtId="0" fontId="18" fillId="0" borderId="4" xfId="0" applyFont="1" applyBorder="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165" fontId="18" fillId="0" borderId="0" xfId="1" applyFont="1" applyBorder="1" applyAlignment="1">
      <alignment horizontal="justify" vertical="center" wrapText="1"/>
    </xf>
    <xf numFmtId="0" fontId="18" fillId="0" borderId="5" xfId="0" applyFont="1" applyBorder="1" applyAlignment="1">
      <alignment vertical="center" wrapText="1"/>
    </xf>
    <xf numFmtId="0" fontId="19" fillId="4" borderId="17" xfId="0" applyFont="1" applyFill="1" applyBorder="1" applyAlignment="1">
      <alignment vertical="center" wrapText="1"/>
    </xf>
    <xf numFmtId="165" fontId="18" fillId="4" borderId="15" xfId="1" applyFont="1" applyFill="1" applyBorder="1" applyAlignment="1">
      <alignment vertical="center" wrapText="1"/>
    </xf>
    <xf numFmtId="165" fontId="18" fillId="4" borderId="15" xfId="1" applyFont="1" applyFill="1" applyBorder="1" applyAlignment="1">
      <alignment horizontal="center" vertical="center" wrapText="1"/>
    </xf>
    <xf numFmtId="168" fontId="25" fillId="0" borderId="25" xfId="0" applyNumberFormat="1" applyFont="1" applyBorder="1" applyAlignment="1">
      <alignment horizontal="center" vertical="center" wrapText="1"/>
    </xf>
    <xf numFmtId="0" fontId="25" fillId="0" borderId="38" xfId="0" applyFont="1" applyBorder="1" applyAlignment="1">
      <alignment vertical="center" wrapText="1"/>
    </xf>
    <xf numFmtId="0" fontId="26" fillId="0" borderId="38" xfId="0" applyFont="1" applyBorder="1" applyAlignment="1">
      <alignment horizontal="center" vertical="center" wrapText="1"/>
    </xf>
    <xf numFmtId="0" fontId="26" fillId="0" borderId="39" xfId="0" applyFont="1" applyBorder="1" applyAlignment="1">
      <alignment horizontal="center" vertical="center" wrapText="1"/>
    </xf>
    <xf numFmtId="164" fontId="18" fillId="0" borderId="39" xfId="1" applyNumberFormat="1" applyFont="1" applyBorder="1" applyAlignment="1">
      <alignment horizontal="center" vertical="center" wrapText="1"/>
    </xf>
    <xf numFmtId="0" fontId="18" fillId="0" borderId="41" xfId="0" applyFont="1" applyBorder="1" applyAlignment="1">
      <alignment vertical="center" wrapText="1"/>
    </xf>
    <xf numFmtId="2" fontId="26" fillId="5" borderId="33" xfId="0" applyNumberFormat="1" applyFont="1" applyFill="1" applyBorder="1" applyAlignment="1">
      <alignment horizontal="center" vertical="center" wrapText="1"/>
    </xf>
    <xf numFmtId="0" fontId="26" fillId="0" borderId="34" xfId="0" applyFont="1" applyBorder="1" applyAlignment="1">
      <alignment vertical="center" wrapText="1"/>
    </xf>
    <xf numFmtId="0" fontId="26" fillId="0" borderId="52" xfId="0" applyFont="1" applyBorder="1" applyAlignment="1">
      <alignment horizontal="center" vertical="center" wrapText="1"/>
    </xf>
    <xf numFmtId="164" fontId="18" fillId="0" borderId="52" xfId="1" applyNumberFormat="1" applyFont="1" applyBorder="1" applyAlignment="1">
      <alignment horizontal="justify" vertical="center" wrapText="1"/>
    </xf>
    <xf numFmtId="0" fontId="18" fillId="0" borderId="35" xfId="0" applyFont="1" applyBorder="1" applyAlignment="1">
      <alignment vertical="center" wrapText="1"/>
    </xf>
    <xf numFmtId="165" fontId="19" fillId="0" borderId="11" xfId="1" applyFont="1" applyBorder="1" applyAlignment="1">
      <alignment vertical="center" wrapText="1"/>
    </xf>
    <xf numFmtId="0" fontId="24" fillId="0" borderId="50" xfId="0" applyFont="1" applyBorder="1" applyAlignment="1">
      <alignment horizontal="justify" vertical="center" wrapText="1"/>
    </xf>
    <xf numFmtId="0" fontId="19" fillId="0" borderId="51" xfId="0" applyFont="1" applyBorder="1" applyAlignment="1">
      <alignment vertical="center" wrapText="1"/>
    </xf>
    <xf numFmtId="0" fontId="18" fillId="0" borderId="32" xfId="0" applyFont="1" applyBorder="1" applyAlignment="1">
      <alignment horizontal="center" vertical="center" wrapText="1"/>
    </xf>
    <xf numFmtId="2" fontId="18" fillId="0" borderId="32" xfId="0" applyNumberFormat="1" applyFont="1" applyBorder="1" applyAlignment="1">
      <alignment horizontal="center" vertical="center" wrapText="1"/>
    </xf>
    <xf numFmtId="0" fontId="18" fillId="0" borderId="38" xfId="0" applyFont="1" applyBorder="1" applyAlignment="1">
      <alignment horizontal="justify" vertical="center" wrapText="1"/>
    </xf>
    <xf numFmtId="0" fontId="18" fillId="0" borderId="55" xfId="0" applyFont="1" applyBorder="1" applyAlignment="1">
      <alignment horizontal="center" vertical="center" wrapText="1"/>
    </xf>
    <xf numFmtId="2" fontId="18" fillId="0" borderId="56" xfId="0" applyNumberFormat="1" applyFont="1" applyBorder="1" applyAlignment="1">
      <alignment horizontal="center" vertical="center" wrapText="1"/>
    </xf>
    <xf numFmtId="165" fontId="18" fillId="0" borderId="56" xfId="1" applyFont="1" applyFill="1" applyBorder="1" applyAlignment="1">
      <alignment horizontal="justify" vertical="center" wrapText="1"/>
    </xf>
    <xf numFmtId="165" fontId="18" fillId="0" borderId="57" xfId="1" applyFont="1" applyFill="1" applyBorder="1" applyAlignment="1">
      <alignment horizontal="justify" vertical="center" wrapText="1"/>
    </xf>
    <xf numFmtId="4" fontId="19" fillId="0" borderId="41" xfId="0" applyNumberFormat="1" applyFont="1" applyBorder="1" applyAlignment="1">
      <alignment vertical="center" wrapText="1"/>
    </xf>
    <xf numFmtId="0" fontId="19" fillId="4" borderId="15" xfId="0" applyFont="1" applyFill="1" applyBorder="1" applyAlignment="1">
      <alignment horizontal="center" vertical="center" wrapText="1"/>
    </xf>
    <xf numFmtId="0" fontId="19" fillId="4" borderId="15" xfId="0" applyFont="1" applyFill="1" applyBorder="1" applyAlignment="1">
      <alignment horizontal="justify" vertical="center" wrapText="1"/>
    </xf>
    <xf numFmtId="0" fontId="18" fillId="0" borderId="29" xfId="0" applyFont="1" applyBorder="1" applyAlignment="1">
      <alignment horizontal="center" vertical="center" wrapText="1"/>
    </xf>
    <xf numFmtId="0" fontId="18" fillId="0" borderId="58" xfId="0" applyFont="1" applyBorder="1" applyAlignment="1">
      <alignment horizontal="center" vertical="center" wrapText="1"/>
    </xf>
    <xf numFmtId="165" fontId="18" fillId="0" borderId="58" xfId="1" applyFont="1" applyBorder="1" applyAlignment="1">
      <alignment horizontal="justify" vertical="center" wrapText="1"/>
    </xf>
    <xf numFmtId="165" fontId="18" fillId="0" borderId="30" xfId="1" applyFont="1" applyBorder="1" applyAlignment="1">
      <alignment horizontal="justify" vertical="center" wrapText="1"/>
    </xf>
    <xf numFmtId="165" fontId="18" fillId="0" borderId="32" xfId="2" applyFont="1" applyFill="1" applyBorder="1" applyAlignment="1">
      <alignment horizontal="justify" vertical="center" wrapText="1"/>
    </xf>
    <xf numFmtId="0" fontId="24" fillId="0" borderId="32" xfId="0" applyFont="1" applyBorder="1" applyAlignment="1">
      <alignment horizontal="justify" vertical="center" wrapText="1"/>
    </xf>
    <xf numFmtId="165" fontId="18" fillId="0" borderId="26" xfId="2" applyFont="1" applyFill="1" applyBorder="1" applyAlignment="1">
      <alignment horizontal="justify" vertical="center" wrapText="1"/>
    </xf>
    <xf numFmtId="165" fontId="18" fillId="0" borderId="30" xfId="1" applyFont="1" applyFill="1" applyBorder="1" applyAlignment="1">
      <alignment horizontal="justify" vertical="center" wrapText="1"/>
    </xf>
    <xf numFmtId="0" fontId="24" fillId="0" borderId="37" xfId="0" applyFont="1" applyBorder="1" applyAlignment="1">
      <alignment horizontal="center" vertical="center" wrapText="1"/>
    </xf>
    <xf numFmtId="0" fontId="24" fillId="0" borderId="53" xfId="0" applyFont="1" applyBorder="1" applyAlignment="1">
      <alignment horizontal="justify" vertical="center" wrapText="1"/>
    </xf>
    <xf numFmtId="0" fontId="18" fillId="0" borderId="53" xfId="0" applyFont="1" applyBorder="1" applyAlignment="1">
      <alignment horizontal="center" vertical="center" wrapText="1"/>
    </xf>
    <xf numFmtId="165" fontId="18" fillId="0" borderId="53" xfId="1" applyFont="1" applyBorder="1" applyAlignment="1">
      <alignment horizontal="justify" vertical="center" wrapText="1"/>
    </xf>
    <xf numFmtId="0" fontId="19" fillId="0" borderId="54" xfId="0" applyFont="1" applyBorder="1" applyAlignment="1">
      <alignment vertical="center" wrapText="1"/>
    </xf>
    <xf numFmtId="165" fontId="18" fillId="5" borderId="26" xfId="2" applyFont="1" applyFill="1" applyBorder="1" applyAlignment="1">
      <alignment horizontal="justify" vertical="center" wrapText="1"/>
    </xf>
    <xf numFmtId="0" fontId="18" fillId="0" borderId="37" xfId="0" applyFont="1" applyBorder="1" applyAlignment="1">
      <alignment horizontal="center" vertical="center" wrapText="1"/>
    </xf>
    <xf numFmtId="0" fontId="18" fillId="0" borderId="53" xfId="0" applyFont="1" applyBorder="1" applyAlignment="1">
      <alignment horizontal="justify" vertical="center" wrapText="1"/>
    </xf>
    <xf numFmtId="165" fontId="18" fillId="0" borderId="26" xfId="2" applyFont="1" applyBorder="1" applyAlignment="1">
      <alignment horizontal="justify" vertical="center" wrapText="1"/>
    </xf>
    <xf numFmtId="165" fontId="18" fillId="0" borderId="43" xfId="2" applyFont="1" applyFill="1" applyBorder="1" applyAlignment="1">
      <alignment horizontal="justify" vertical="center" wrapText="1"/>
    </xf>
    <xf numFmtId="0" fontId="24" fillId="0" borderId="28" xfId="0" applyFont="1" applyBorder="1" applyAlignment="1">
      <alignment horizontal="center" vertical="center" wrapText="1"/>
    </xf>
    <xf numFmtId="0" fontId="24" fillId="0" borderId="29" xfId="0" applyFont="1" applyBorder="1" applyAlignment="1">
      <alignment horizontal="justify" vertical="center" wrapText="1"/>
    </xf>
    <xf numFmtId="2" fontId="18" fillId="0" borderId="58" xfId="0" applyNumberFormat="1" applyFont="1" applyBorder="1" applyAlignment="1">
      <alignment horizontal="center" vertical="center" wrapText="1"/>
    </xf>
    <xf numFmtId="165" fontId="18" fillId="0" borderId="58" xfId="2" applyFont="1" applyFill="1" applyBorder="1" applyAlignment="1">
      <alignment horizontal="justify" vertical="center" wrapText="1"/>
    </xf>
    <xf numFmtId="0" fontId="19" fillId="0" borderId="59" xfId="0" applyFont="1" applyBorder="1" applyAlignment="1">
      <alignment vertical="center" wrapText="1"/>
    </xf>
    <xf numFmtId="0" fontId="18" fillId="0" borderId="33" xfId="0" applyFont="1" applyBorder="1" applyAlignment="1">
      <alignment horizontal="center" vertical="center" wrapText="1"/>
    </xf>
    <xf numFmtId="0" fontId="18" fillId="0" borderId="34" xfId="0" applyFont="1" applyBorder="1" applyAlignment="1">
      <alignment horizontal="justify" vertical="center" wrapText="1"/>
    </xf>
    <xf numFmtId="0" fontId="18" fillId="0" borderId="34" xfId="0" applyFont="1" applyBorder="1" applyAlignment="1">
      <alignment horizontal="center" vertical="center" wrapText="1"/>
    </xf>
    <xf numFmtId="2" fontId="18" fillId="0" borderId="34" xfId="0" applyNumberFormat="1" applyFont="1" applyBorder="1" applyAlignment="1">
      <alignment horizontal="center" vertical="center" wrapText="1"/>
    </xf>
    <xf numFmtId="165" fontId="18" fillId="4" borderId="15" xfId="2" applyFont="1" applyFill="1" applyBorder="1" applyAlignment="1">
      <alignment horizontal="justify" vertical="center" wrapText="1"/>
    </xf>
    <xf numFmtId="0" fontId="24" fillId="0" borderId="26" xfId="0" applyFont="1" applyBorder="1" applyAlignment="1">
      <alignment horizontal="justify" vertical="center" wrapText="1"/>
    </xf>
    <xf numFmtId="165" fontId="18" fillId="0" borderId="26" xfId="1" applyFont="1" applyBorder="1" applyAlignment="1">
      <alignment horizontal="justify" vertical="center" wrapText="1"/>
    </xf>
    <xf numFmtId="0" fontId="18" fillId="0" borderId="27" xfId="0" applyFont="1" applyBorder="1" applyAlignment="1">
      <alignment vertical="center" wrapText="1"/>
    </xf>
    <xf numFmtId="0" fontId="18" fillId="0" borderId="31" xfId="0" applyFont="1" applyBorder="1" applyAlignment="1">
      <alignment vertical="center" wrapText="1"/>
    </xf>
    <xf numFmtId="0" fontId="18" fillId="0" borderId="44" xfId="0" applyFont="1" applyBorder="1" applyAlignment="1">
      <alignment vertical="center" wrapText="1"/>
    </xf>
    <xf numFmtId="0" fontId="18" fillId="5" borderId="26" xfId="3" applyFont="1" applyFill="1" applyBorder="1" applyAlignment="1">
      <alignment horizontal="justify" vertical="center" wrapText="1"/>
    </xf>
    <xf numFmtId="0" fontId="24" fillId="5" borderId="32" xfId="3" applyFont="1" applyFill="1" applyBorder="1" applyAlignment="1">
      <alignment horizontal="justify" vertical="center" wrapText="1"/>
    </xf>
    <xf numFmtId="165" fontId="18" fillId="5" borderId="32" xfId="2" applyFont="1" applyFill="1" applyBorder="1" applyAlignment="1">
      <alignment horizontal="justify" vertical="center" wrapText="1"/>
    </xf>
    <xf numFmtId="0" fontId="24" fillId="0" borderId="32" xfId="3" applyFont="1" applyBorder="1" applyAlignment="1">
      <alignment horizontal="justify" vertical="center" wrapText="1"/>
    </xf>
    <xf numFmtId="165" fontId="18" fillId="0" borderId="32" xfId="2" applyFont="1" applyBorder="1" applyAlignment="1">
      <alignment horizontal="justify" vertical="center" wrapText="1"/>
    </xf>
    <xf numFmtId="0" fontId="18" fillId="0" borderId="32" xfId="3" applyFont="1" applyBorder="1" applyAlignment="1">
      <alignment horizontal="justify" vertical="center" wrapText="1"/>
    </xf>
    <xf numFmtId="165" fontId="18" fillId="0" borderId="43" xfId="1" applyFont="1" applyBorder="1" applyAlignment="1">
      <alignment horizontal="justify" vertical="center" wrapText="1"/>
    </xf>
    <xf numFmtId="2" fontId="19" fillId="4" borderId="16" xfId="0" applyNumberFormat="1" applyFont="1" applyFill="1" applyBorder="1" applyAlignment="1">
      <alignment horizontal="center" vertical="center" wrapText="1"/>
    </xf>
    <xf numFmtId="0" fontId="24" fillId="0" borderId="49" xfId="0" applyFont="1" applyBorder="1" applyAlignment="1">
      <alignment horizontal="center" vertical="center" wrapText="1"/>
    </xf>
    <xf numFmtId="0" fontId="24" fillId="0" borderId="46" xfId="0" applyFont="1" applyBorder="1" applyAlignment="1">
      <alignment horizontal="justify" vertical="center" wrapText="1"/>
    </xf>
    <xf numFmtId="0" fontId="18" fillId="0" borderId="60" xfId="0" applyFont="1" applyBorder="1" applyAlignment="1">
      <alignment vertical="center" wrapText="1"/>
    </xf>
    <xf numFmtId="0" fontId="18" fillId="5" borderId="32" xfId="3" applyFont="1" applyFill="1" applyBorder="1" applyAlignment="1">
      <alignment horizontal="justify" vertical="center" wrapText="1"/>
    </xf>
    <xf numFmtId="165" fontId="18" fillId="5" borderId="58" xfId="2" applyFont="1" applyFill="1" applyBorder="1" applyAlignment="1">
      <alignment horizontal="justify" vertical="center" wrapText="1"/>
    </xf>
    <xf numFmtId="0" fontId="18" fillId="0" borderId="59" xfId="0" applyFont="1" applyBorder="1" applyAlignment="1">
      <alignment vertical="center" wrapText="1"/>
    </xf>
    <xf numFmtId="165" fontId="18" fillId="5" borderId="53" xfId="2" applyFont="1" applyFill="1" applyBorder="1" applyAlignment="1">
      <alignment horizontal="justify" vertical="center" wrapText="1"/>
    </xf>
    <xf numFmtId="165" fontId="18" fillId="4" borderId="61" xfId="1" applyFont="1" applyFill="1" applyBorder="1" applyAlignment="1">
      <alignment horizontal="justify" vertical="center" wrapText="1"/>
    </xf>
    <xf numFmtId="165" fontId="19" fillId="3" borderId="12" xfId="0" applyNumberFormat="1" applyFont="1" applyFill="1" applyBorder="1" applyAlignment="1">
      <alignment horizontal="center" vertical="center" wrapText="1"/>
    </xf>
    <xf numFmtId="165" fontId="18" fillId="0" borderId="39" xfId="1" applyFont="1" applyBorder="1" applyAlignment="1">
      <alignment vertical="center" wrapText="1"/>
    </xf>
    <xf numFmtId="165" fontId="18" fillId="0" borderId="40" xfId="1" applyFont="1" applyBorder="1" applyAlignment="1">
      <alignment horizontal="center" vertical="center" wrapText="1"/>
    </xf>
    <xf numFmtId="168" fontId="26" fillId="0" borderId="28" xfId="0" applyNumberFormat="1" applyFont="1" applyBorder="1" applyAlignment="1">
      <alignment horizontal="center" vertical="center" wrapText="1"/>
    </xf>
    <xf numFmtId="0" fontId="26" fillId="0" borderId="32" xfId="0" applyFont="1" applyBorder="1" applyAlignment="1">
      <alignment vertical="center" wrapText="1"/>
    </xf>
    <xf numFmtId="0" fontId="26" fillId="0" borderId="26" xfId="0" applyFont="1" applyBorder="1" applyAlignment="1">
      <alignment horizontal="center" vertical="center" wrapText="1"/>
    </xf>
    <xf numFmtId="2" fontId="26" fillId="0" borderId="26" xfId="0" applyNumberFormat="1" applyFont="1" applyBorder="1" applyAlignment="1">
      <alignment horizontal="center" vertical="center" wrapText="1"/>
    </xf>
    <xf numFmtId="164" fontId="18" fillId="0" borderId="26" xfId="2" applyNumberFormat="1" applyFont="1" applyBorder="1" applyAlignment="1">
      <alignment horizontal="center" vertical="center" wrapText="1"/>
    </xf>
    <xf numFmtId="0" fontId="26" fillId="0" borderId="32" xfId="0" applyFont="1" applyBorder="1" applyAlignment="1">
      <alignment horizontal="center" vertical="center" wrapText="1"/>
    </xf>
    <xf numFmtId="2" fontId="26" fillId="0" borderId="32" xfId="0" applyNumberFormat="1" applyFont="1" applyBorder="1" applyAlignment="1">
      <alignment horizontal="center" vertical="center" wrapText="1"/>
    </xf>
    <xf numFmtId="164" fontId="18" fillId="0" borderId="32" xfId="2" applyNumberFormat="1" applyFont="1" applyBorder="1" applyAlignment="1">
      <alignment horizontal="center" vertical="center" wrapText="1"/>
    </xf>
    <xf numFmtId="164" fontId="18" fillId="0" borderId="32" xfId="2" applyNumberFormat="1" applyFont="1" applyFill="1" applyBorder="1" applyAlignment="1">
      <alignment horizontal="center" vertical="center" wrapText="1"/>
    </xf>
    <xf numFmtId="2" fontId="26" fillId="5" borderId="32" xfId="0" applyNumberFormat="1" applyFont="1" applyFill="1" applyBorder="1" applyAlignment="1">
      <alignment horizontal="center" vertical="center" wrapText="1"/>
    </xf>
    <xf numFmtId="168" fontId="25" fillId="0" borderId="28" xfId="0" applyNumberFormat="1" applyFont="1" applyBorder="1" applyAlignment="1">
      <alignment horizontal="center" vertical="center" wrapText="1"/>
    </xf>
    <xf numFmtId="0" fontId="26" fillId="0" borderId="29" xfId="0" applyFont="1" applyBorder="1" applyAlignment="1">
      <alignment horizontal="center" vertical="center" wrapText="1"/>
    </xf>
    <xf numFmtId="2" fontId="26" fillId="0" borderId="58" xfId="0" applyNumberFormat="1" applyFont="1" applyBorder="1" applyAlignment="1">
      <alignment horizontal="center" vertical="center" wrapText="1"/>
    </xf>
    <xf numFmtId="164" fontId="18" fillId="0" borderId="58" xfId="1" applyNumberFormat="1" applyFont="1" applyBorder="1" applyAlignment="1">
      <alignment horizontal="center" vertical="center" wrapText="1"/>
    </xf>
    <xf numFmtId="2" fontId="26" fillId="0" borderId="28" xfId="0" applyNumberFormat="1" applyFont="1" applyBorder="1" applyAlignment="1">
      <alignment horizontal="center" vertical="center" wrapText="1"/>
    </xf>
    <xf numFmtId="0" fontId="26" fillId="0" borderId="53" xfId="0" applyFont="1" applyBorder="1" applyAlignment="1">
      <alignment horizontal="center" vertical="center" wrapText="1"/>
    </xf>
    <xf numFmtId="2" fontId="26" fillId="0" borderId="53" xfId="0" applyNumberFormat="1" applyFont="1" applyBorder="1" applyAlignment="1">
      <alignment horizontal="center" vertical="center" wrapText="1"/>
    </xf>
    <xf numFmtId="164" fontId="18" fillId="0" borderId="53" xfId="2" applyNumberFormat="1" applyFont="1" applyBorder="1" applyAlignment="1">
      <alignment horizontal="center" vertical="center" wrapText="1"/>
    </xf>
    <xf numFmtId="0" fontId="25" fillId="0" borderId="29" xfId="0" applyFont="1" applyBorder="1" applyAlignment="1">
      <alignment vertical="center" wrapText="1"/>
    </xf>
    <xf numFmtId="164" fontId="18" fillId="0" borderId="32" xfId="1" applyNumberFormat="1" applyFont="1" applyBorder="1" applyAlignment="1">
      <alignment horizontal="center" vertical="center" wrapText="1"/>
    </xf>
    <xf numFmtId="2" fontId="26" fillId="5" borderId="42" xfId="0" applyNumberFormat="1" applyFont="1" applyFill="1" applyBorder="1" applyAlignment="1">
      <alignment horizontal="center" vertical="center" wrapText="1"/>
    </xf>
    <xf numFmtId="0" fontId="26" fillId="0" borderId="43" xfId="0" applyFont="1" applyBorder="1" applyAlignment="1">
      <alignment vertical="center" wrapText="1"/>
    </xf>
    <xf numFmtId="0" fontId="26" fillId="0" borderId="43" xfId="0" applyFont="1" applyBorder="1" applyAlignment="1">
      <alignment horizontal="center" vertical="center" wrapText="1"/>
    </xf>
    <xf numFmtId="164" fontId="18" fillId="0" borderId="43" xfId="1" applyNumberFormat="1" applyFont="1" applyBorder="1" applyAlignment="1">
      <alignment horizontal="justify" vertical="center" wrapText="1"/>
    </xf>
    <xf numFmtId="0" fontId="25" fillId="0" borderId="26" xfId="0" applyFont="1" applyBorder="1" applyAlignment="1">
      <alignment vertical="center" wrapText="1"/>
    </xf>
    <xf numFmtId="164" fontId="18" fillId="0" borderId="26" xfId="1" applyNumberFormat="1" applyFont="1" applyBorder="1" applyAlignment="1">
      <alignment horizontal="center" vertical="center" wrapText="1"/>
    </xf>
    <xf numFmtId="2" fontId="26" fillId="5" borderId="28" xfId="0" applyNumberFormat="1" applyFont="1" applyFill="1" applyBorder="1" applyAlignment="1">
      <alignment horizontal="center" vertical="center" wrapText="1"/>
    </xf>
    <xf numFmtId="164" fontId="18" fillId="0" borderId="32" xfId="1" applyNumberFormat="1" applyFont="1" applyBorder="1" applyAlignment="1">
      <alignment horizontal="justify" vertical="center" wrapText="1"/>
    </xf>
    <xf numFmtId="0" fontId="26" fillId="0" borderId="34" xfId="0" applyFont="1" applyBorder="1" applyAlignment="1">
      <alignment horizontal="center" vertical="center" wrapText="1"/>
    </xf>
    <xf numFmtId="164" fontId="18" fillId="0" borderId="34" xfId="1" applyNumberFormat="1" applyFont="1" applyBorder="1" applyAlignment="1">
      <alignment horizontal="justify" vertical="center" wrapText="1"/>
    </xf>
    <xf numFmtId="165" fontId="18" fillId="0" borderId="34" xfId="1" applyFont="1" applyBorder="1" applyAlignment="1">
      <alignment horizontal="justify" vertical="center" wrapText="1"/>
    </xf>
    <xf numFmtId="0" fontId="19" fillId="2" borderId="32" xfId="0" applyFont="1" applyFill="1" applyBorder="1" applyAlignment="1">
      <alignment horizontal="center" vertical="center" wrapText="1"/>
    </xf>
    <xf numFmtId="0" fontId="18" fillId="0" borderId="54" xfId="0" applyFont="1" applyBorder="1" applyAlignment="1">
      <alignment vertical="center" wrapText="1"/>
    </xf>
    <xf numFmtId="165" fontId="18" fillId="0" borderId="38" xfId="1" applyFont="1" applyFill="1" applyBorder="1" applyAlignment="1">
      <alignment horizontal="justify" vertical="center" wrapText="1"/>
    </xf>
    <xf numFmtId="4" fontId="18" fillId="0" borderId="31" xfId="0" applyNumberFormat="1" applyFont="1" applyBorder="1" applyAlignment="1">
      <alignment vertical="center" wrapText="1"/>
    </xf>
    <xf numFmtId="2" fontId="18" fillId="0" borderId="53" xfId="0" applyNumberFormat="1" applyFont="1" applyBorder="1" applyAlignment="1">
      <alignment horizontal="center" vertical="center" wrapText="1"/>
    </xf>
    <xf numFmtId="165" fontId="18" fillId="0" borderId="53" xfId="1" applyFont="1" applyFill="1" applyBorder="1" applyAlignment="1">
      <alignment horizontal="justify" vertical="center" wrapText="1"/>
    </xf>
    <xf numFmtId="165" fontId="18" fillId="0" borderId="36" xfId="1" applyFont="1" applyFill="1" applyBorder="1" applyAlignment="1">
      <alignment horizontal="justify" vertical="center" wrapText="1"/>
    </xf>
    <xf numFmtId="4" fontId="18" fillId="0" borderId="54" xfId="0" applyNumberFormat="1" applyFont="1" applyBorder="1" applyAlignment="1">
      <alignment vertical="center" wrapText="1"/>
    </xf>
    <xf numFmtId="165" fontId="18" fillId="0" borderId="38" xfId="1" applyFont="1" applyBorder="1" applyAlignment="1">
      <alignment horizontal="justify" vertical="center" wrapText="1"/>
    </xf>
    <xf numFmtId="165" fontId="18" fillId="0" borderId="36" xfId="1" applyFont="1" applyBorder="1" applyAlignment="1">
      <alignment horizontal="justify" vertical="center" wrapText="1"/>
    </xf>
    <xf numFmtId="0" fontId="19" fillId="4" borderId="19" xfId="0" applyFont="1" applyFill="1" applyBorder="1" applyAlignment="1">
      <alignment horizontal="center" vertical="center" wrapText="1"/>
    </xf>
    <xf numFmtId="0" fontId="19" fillId="4" borderId="63" xfId="0" applyFont="1" applyFill="1" applyBorder="1" applyAlignment="1">
      <alignment horizontal="left" vertical="center" wrapText="1"/>
    </xf>
    <xf numFmtId="0" fontId="19" fillId="4" borderId="2" xfId="0" applyFont="1" applyFill="1" applyBorder="1" applyAlignment="1">
      <alignment horizontal="center" vertical="center" wrapText="1"/>
    </xf>
    <xf numFmtId="0" fontId="19" fillId="4" borderId="2" xfId="0" applyFont="1" applyFill="1" applyBorder="1" applyAlignment="1">
      <alignment horizontal="justify" vertical="center" wrapText="1"/>
    </xf>
    <xf numFmtId="165" fontId="19" fillId="3" borderId="21" xfId="0" applyNumberFormat="1" applyFont="1" applyFill="1" applyBorder="1" applyAlignment="1">
      <alignment vertical="center" wrapText="1"/>
    </xf>
    <xf numFmtId="0" fontId="18" fillId="0" borderId="7" xfId="0" applyFont="1" applyBorder="1" applyAlignment="1">
      <alignment horizontal="justify" vertical="center" wrapText="1"/>
    </xf>
    <xf numFmtId="0" fontId="18" fillId="0" borderId="7" xfId="0" applyFont="1" applyBorder="1" applyAlignment="1">
      <alignment horizontal="center" vertical="center" wrapText="1"/>
    </xf>
    <xf numFmtId="165" fontId="18" fillId="0" borderId="7" xfId="1" applyFont="1" applyBorder="1" applyAlignment="1">
      <alignment horizontal="justify" vertical="center" wrapText="1"/>
    </xf>
    <xf numFmtId="165" fontId="18" fillId="0" borderId="58" xfId="1" applyFont="1" applyFill="1" applyBorder="1" applyAlignment="1">
      <alignment horizontal="justify" vertical="center" wrapText="1"/>
    </xf>
    <xf numFmtId="165" fontId="18" fillId="0" borderId="64" xfId="1" applyFont="1" applyBorder="1" applyAlignment="1">
      <alignment horizontal="justify" vertical="center" wrapText="1"/>
    </xf>
    <xf numFmtId="0" fontId="19" fillId="4" borderId="45" xfId="0" applyFont="1" applyFill="1" applyBorder="1" applyAlignment="1">
      <alignment horizontal="justify" vertical="center" wrapText="1"/>
    </xf>
    <xf numFmtId="165" fontId="19" fillId="4" borderId="15" xfId="1" applyFont="1" applyFill="1" applyBorder="1" applyAlignment="1">
      <alignment horizontal="justify" vertical="center" wrapText="1"/>
    </xf>
    <xf numFmtId="165" fontId="18" fillId="0" borderId="64" xfId="1" applyFont="1" applyFill="1" applyBorder="1" applyAlignment="1">
      <alignment horizontal="justify" vertical="center" wrapText="1"/>
    </xf>
    <xf numFmtId="165" fontId="18" fillId="0" borderId="55" xfId="1" applyFont="1" applyFill="1" applyBorder="1" applyAlignment="1">
      <alignment horizontal="justify" vertical="center" wrapText="1"/>
    </xf>
    <xf numFmtId="0" fontId="18" fillId="5" borderId="53" xfId="3" applyFont="1" applyFill="1" applyBorder="1" applyAlignment="1">
      <alignment horizontal="justify" vertical="center" wrapText="1"/>
    </xf>
    <xf numFmtId="165" fontId="18" fillId="0" borderId="58" xfId="2" applyFont="1" applyBorder="1" applyAlignment="1">
      <alignment horizontal="justify" vertical="center" wrapText="1"/>
    </xf>
    <xf numFmtId="2" fontId="19" fillId="4" borderId="14" xfId="0" applyNumberFormat="1" applyFont="1" applyFill="1" applyBorder="1" applyAlignment="1">
      <alignment horizontal="center" vertical="center" wrapText="1"/>
    </xf>
    <xf numFmtId="2" fontId="19" fillId="4" borderId="14" xfId="0" applyNumberFormat="1" applyFont="1" applyFill="1" applyBorder="1" applyAlignment="1">
      <alignment horizontal="justify" vertical="center" wrapText="1"/>
    </xf>
    <xf numFmtId="2" fontId="19" fillId="4" borderId="15" xfId="0" applyNumberFormat="1" applyFont="1" applyFill="1" applyBorder="1" applyAlignment="1">
      <alignment horizontal="center" vertical="center" wrapText="1"/>
    </xf>
    <xf numFmtId="2" fontId="19" fillId="4" borderId="15" xfId="1" applyNumberFormat="1" applyFont="1" applyFill="1" applyBorder="1" applyAlignment="1">
      <alignment horizontal="justify" vertical="center" wrapText="1"/>
    </xf>
    <xf numFmtId="165" fontId="19" fillId="3" borderId="18" xfId="1" applyFont="1" applyFill="1" applyBorder="1" applyAlignment="1">
      <alignment vertical="center" wrapText="1"/>
    </xf>
    <xf numFmtId="0" fontId="24" fillId="0" borderId="65"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58" xfId="0" applyFont="1" applyBorder="1" applyAlignment="1">
      <alignment horizontal="center" vertical="center" wrapText="1"/>
    </xf>
    <xf numFmtId="165" fontId="19" fillId="0" borderId="58" xfId="1" applyFont="1" applyFill="1" applyBorder="1" applyAlignment="1">
      <alignment horizontal="justify" vertical="center" wrapText="1"/>
    </xf>
    <xf numFmtId="165" fontId="19" fillId="0" borderId="30" xfId="1" applyFont="1" applyFill="1" applyBorder="1" applyAlignment="1">
      <alignment horizontal="justify" vertical="center" wrapText="1"/>
    </xf>
    <xf numFmtId="165" fontId="18" fillId="0" borderId="29" xfId="1" applyFont="1" applyFill="1" applyBorder="1" applyAlignment="1">
      <alignment horizontal="justify" vertical="center" wrapText="1"/>
    </xf>
    <xf numFmtId="165" fontId="18" fillId="0" borderId="55" xfId="1" applyFont="1" applyBorder="1" applyAlignment="1">
      <alignment horizontal="justify" vertical="center" wrapText="1"/>
    </xf>
    <xf numFmtId="0" fontId="19" fillId="4" borderId="45" xfId="0" applyFont="1" applyFill="1" applyBorder="1" applyAlignment="1">
      <alignment horizontal="center" vertical="center" wrapText="1"/>
    </xf>
    <xf numFmtId="0" fontId="19" fillId="4" borderId="45" xfId="0" applyFont="1" applyFill="1" applyBorder="1" applyAlignment="1">
      <alignment vertical="center" wrapText="1"/>
    </xf>
    <xf numFmtId="165" fontId="19" fillId="4" borderId="15" xfId="1" applyFont="1" applyFill="1" applyBorder="1" applyAlignment="1">
      <alignment vertical="center" wrapText="1"/>
    </xf>
    <xf numFmtId="165" fontId="19" fillId="4" borderId="15" xfId="1" applyFont="1" applyFill="1" applyBorder="1" applyAlignment="1">
      <alignment horizontal="center" vertical="center" wrapText="1"/>
    </xf>
    <xf numFmtId="0" fontId="24" fillId="0" borderId="26" xfId="0" applyFont="1" applyBorder="1" applyAlignment="1">
      <alignment horizontal="center" vertical="center" wrapText="1"/>
    </xf>
    <xf numFmtId="0" fontId="19" fillId="0" borderId="46" xfId="0" applyFont="1" applyBorder="1" applyAlignment="1">
      <alignment horizontal="center" vertical="center" wrapText="1"/>
    </xf>
    <xf numFmtId="0" fontId="19" fillId="0" borderId="39" xfId="0" applyFont="1" applyBorder="1" applyAlignment="1">
      <alignment horizontal="center" vertical="center" wrapText="1"/>
    </xf>
    <xf numFmtId="165" fontId="19" fillId="0" borderId="39" xfId="1" applyFont="1" applyBorder="1" applyAlignment="1">
      <alignment vertical="center" wrapText="1"/>
    </xf>
    <xf numFmtId="165" fontId="18" fillId="0" borderId="39" xfId="1" applyFont="1" applyBorder="1" applyAlignment="1">
      <alignment horizontal="center" vertical="center" wrapText="1"/>
    </xf>
    <xf numFmtId="168" fontId="25" fillId="0" borderId="32" xfId="0" applyNumberFormat="1" applyFont="1" applyBorder="1" applyAlignment="1">
      <alignment horizontal="center" vertical="center" wrapText="1"/>
    </xf>
    <xf numFmtId="0" fontId="25" fillId="0" borderId="38" xfId="0" applyFont="1" applyBorder="1" applyAlignment="1">
      <alignment horizontal="justify" vertical="center" wrapText="1"/>
    </xf>
    <xf numFmtId="0" fontId="17" fillId="0" borderId="29" xfId="0" applyFont="1" applyBorder="1" applyAlignment="1">
      <alignment horizontal="center" vertical="center" wrapText="1"/>
    </xf>
    <xf numFmtId="2" fontId="17" fillId="0" borderId="58" xfId="0" applyNumberFormat="1" applyFont="1" applyBorder="1" applyAlignment="1">
      <alignment horizontal="center" vertical="center" wrapText="1"/>
    </xf>
    <xf numFmtId="164" fontId="17" fillId="0" borderId="58" xfId="1" applyNumberFormat="1" applyFont="1" applyFill="1" applyBorder="1" applyAlignment="1">
      <alignment horizontal="center" vertical="center" wrapText="1"/>
    </xf>
    <xf numFmtId="165" fontId="17" fillId="0" borderId="30" xfId="1" applyFont="1" applyFill="1" applyBorder="1" applyAlignment="1">
      <alignment horizontal="justify" vertical="center" wrapText="1"/>
    </xf>
    <xf numFmtId="0" fontId="17" fillId="0" borderId="59" xfId="0" applyFont="1" applyBorder="1" applyAlignment="1">
      <alignment vertical="center" wrapText="1"/>
    </xf>
    <xf numFmtId="2" fontId="26" fillId="0" borderId="43" xfId="0" applyNumberFormat="1" applyFont="1" applyBorder="1" applyAlignment="1">
      <alignment horizontal="center" vertical="center" wrapText="1"/>
    </xf>
    <xf numFmtId="164" fontId="18" fillId="0" borderId="43" xfId="1" applyNumberFormat="1" applyFont="1" applyBorder="1" applyAlignment="1">
      <alignment horizontal="center" vertical="center" wrapText="1"/>
    </xf>
    <xf numFmtId="168" fontId="25" fillId="0" borderId="26" xfId="0" applyNumberFormat="1" applyFont="1" applyBorder="1" applyAlignment="1">
      <alignment horizontal="center" vertical="center" wrapText="1"/>
    </xf>
    <xf numFmtId="0" fontId="26" fillId="0" borderId="46" xfId="0" applyFont="1" applyBorder="1" applyAlignment="1">
      <alignment horizontal="center" vertical="center" wrapText="1"/>
    </xf>
    <xf numFmtId="0" fontId="26" fillId="0" borderId="47" xfId="0" applyFont="1" applyBorder="1" applyAlignment="1">
      <alignment horizontal="center" vertical="center" wrapText="1"/>
    </xf>
    <xf numFmtId="164" fontId="18" fillId="0" borderId="47" xfId="1" applyNumberFormat="1" applyFont="1" applyBorder="1" applyAlignment="1">
      <alignment horizontal="center" vertical="center" wrapText="1"/>
    </xf>
    <xf numFmtId="164" fontId="18" fillId="0" borderId="26" xfId="1" applyNumberFormat="1" applyFont="1" applyBorder="1" applyAlignment="1">
      <alignment horizontal="justify" vertical="center" wrapText="1"/>
    </xf>
    <xf numFmtId="165" fontId="18" fillId="0" borderId="29" xfId="1" applyFont="1" applyBorder="1" applyAlignment="1">
      <alignment horizontal="justify" vertical="center" wrapText="1"/>
    </xf>
    <xf numFmtId="0" fontId="18" fillId="2" borderId="28" xfId="0" applyFont="1" applyFill="1" applyBorder="1" applyAlignment="1">
      <alignment horizontal="center" vertical="center" wrapText="1"/>
    </xf>
    <xf numFmtId="0" fontId="19" fillId="2" borderId="31" xfId="0" applyFont="1" applyFill="1" applyBorder="1" applyAlignment="1">
      <alignment horizontal="center" vertical="center" wrapText="1"/>
    </xf>
    <xf numFmtId="4" fontId="19" fillId="0" borderId="44" xfId="0" applyNumberFormat="1" applyFont="1" applyBorder="1" applyAlignment="1">
      <alignment vertical="center" wrapText="1"/>
    </xf>
    <xf numFmtId="0" fontId="19" fillId="0" borderId="43" xfId="0" applyFont="1" applyBorder="1" applyAlignment="1">
      <alignment horizontal="justify" vertical="center" wrapText="1"/>
    </xf>
    <xf numFmtId="0" fontId="19" fillId="4" borderId="14" xfId="0" applyFont="1" applyFill="1" applyBorder="1" applyAlignment="1">
      <alignment horizontal="center" vertical="center" wrapText="1"/>
    </xf>
    <xf numFmtId="0" fontId="19" fillId="4" borderId="61" xfId="0" applyFont="1" applyFill="1" applyBorder="1" applyAlignment="1">
      <alignment horizontal="left" vertical="center" wrapText="1"/>
    </xf>
    <xf numFmtId="165" fontId="18" fillId="5" borderId="43" xfId="2" applyFont="1" applyFill="1" applyBorder="1" applyAlignment="1">
      <alignment horizontal="justify" vertical="center" wrapText="1"/>
    </xf>
    <xf numFmtId="0" fontId="19" fillId="0" borderId="60" xfId="0" applyFont="1" applyBorder="1" applyAlignment="1">
      <alignment vertical="center" wrapText="1"/>
    </xf>
    <xf numFmtId="0" fontId="18" fillId="5" borderId="32" xfId="0" applyFont="1" applyFill="1" applyBorder="1" applyAlignment="1">
      <alignment horizontal="justify" vertical="center" wrapText="1"/>
    </xf>
    <xf numFmtId="0" fontId="18" fillId="4" borderId="17" xfId="0" applyFont="1" applyFill="1" applyBorder="1" applyAlignment="1">
      <alignment horizontal="center" vertical="center" wrapText="1"/>
    </xf>
    <xf numFmtId="165" fontId="18" fillId="4" borderId="17" xfId="1" applyFont="1" applyFill="1" applyBorder="1" applyAlignment="1">
      <alignment horizontal="justify" vertical="center" wrapText="1"/>
    </xf>
    <xf numFmtId="164" fontId="18" fillId="0" borderId="43" xfId="2" applyNumberFormat="1" applyFont="1" applyBorder="1" applyAlignment="1">
      <alignment horizontal="center" vertical="center" wrapText="1"/>
    </xf>
    <xf numFmtId="169" fontId="25" fillId="0" borderId="28" xfId="0" applyNumberFormat="1" applyFont="1" applyBorder="1" applyAlignment="1">
      <alignment horizontal="center" vertical="center" wrapText="1"/>
    </xf>
    <xf numFmtId="165" fontId="18" fillId="4" borderId="17" xfId="1" applyFont="1" applyFill="1" applyBorder="1" applyAlignment="1">
      <alignment vertical="center" wrapText="1"/>
    </xf>
    <xf numFmtId="165" fontId="18" fillId="4" borderId="17" xfId="1" applyFont="1" applyFill="1" applyBorder="1" applyAlignment="1">
      <alignment horizontal="center" vertical="center" wrapText="1"/>
    </xf>
    <xf numFmtId="165" fontId="19" fillId="0" borderId="35" xfId="1" applyFont="1" applyBorder="1" applyAlignment="1">
      <alignment vertical="center" wrapText="1"/>
    </xf>
    <xf numFmtId="0" fontId="16" fillId="0" borderId="14" xfId="3" applyFont="1" applyBorder="1" applyAlignment="1">
      <alignment horizontal="center" vertical="center" wrapText="1"/>
    </xf>
    <xf numFmtId="0" fontId="16" fillId="0" borderId="15" xfId="3" applyFont="1" applyBorder="1" applyAlignment="1">
      <alignment horizontal="center" vertical="center" wrapText="1"/>
    </xf>
    <xf numFmtId="0" fontId="16" fillId="0" borderId="12" xfId="3" applyFont="1" applyBorder="1" applyAlignment="1">
      <alignment horizontal="center" vertical="center" wrapText="1"/>
    </xf>
    <xf numFmtId="0" fontId="18" fillId="0" borderId="16" xfId="3" applyFont="1" applyBorder="1" applyAlignment="1">
      <alignment horizontal="center" vertical="center" wrapText="1"/>
    </xf>
    <xf numFmtId="0" fontId="18" fillId="0" borderId="17" xfId="3" applyFont="1" applyBorder="1" applyAlignment="1">
      <alignment horizontal="center" vertical="center" wrapText="1"/>
    </xf>
    <xf numFmtId="0" fontId="18" fillId="0" borderId="18" xfId="3" applyFont="1" applyBorder="1" applyAlignment="1">
      <alignment horizontal="center" vertical="center" wrapText="1"/>
    </xf>
    <xf numFmtId="0" fontId="18" fillId="0" borderId="16" xfId="0" applyFont="1" applyBorder="1" applyAlignment="1">
      <alignment vertical="center" wrapText="1"/>
    </xf>
    <xf numFmtId="0" fontId="18" fillId="0" borderId="17" xfId="0" applyFont="1" applyBorder="1" applyAlignment="1">
      <alignment vertical="center" wrapText="1"/>
    </xf>
    <xf numFmtId="0" fontId="18" fillId="0" borderId="18" xfId="0" applyFont="1" applyBorder="1" applyAlignment="1">
      <alignment vertical="center" wrapText="1"/>
    </xf>
    <xf numFmtId="0" fontId="19" fillId="0" borderId="19" xfId="0" applyFont="1" applyBorder="1" applyAlignment="1">
      <alignment vertical="center" wrapText="1"/>
    </xf>
    <xf numFmtId="0" fontId="19" fillId="0" borderId="20" xfId="0" applyFont="1" applyBorder="1" applyAlignment="1">
      <alignment vertical="center" wrapText="1"/>
    </xf>
    <xf numFmtId="0" fontId="19" fillId="0" borderId="21" xfId="0" applyFont="1" applyBorder="1" applyAlignment="1">
      <alignment vertical="center" wrapText="1"/>
    </xf>
    <xf numFmtId="0" fontId="19" fillId="2" borderId="31" xfId="0" applyFont="1" applyFill="1" applyBorder="1" applyAlignment="1">
      <alignment horizontal="center" vertical="center" wrapText="1"/>
    </xf>
    <xf numFmtId="0" fontId="19" fillId="2" borderId="24" xfId="0" applyFont="1" applyFill="1" applyBorder="1" applyAlignment="1">
      <alignment horizontal="center"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2"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0" xfId="0" applyFont="1" applyAlignment="1">
      <alignment horizontal="center" vertical="center" wrapText="1"/>
    </xf>
    <xf numFmtId="0" fontId="19" fillId="0" borderId="62" xfId="0" applyFont="1" applyBorder="1" applyAlignment="1">
      <alignment horizontal="center" vertical="center" wrapText="1"/>
    </xf>
    <xf numFmtId="0" fontId="23" fillId="0" borderId="33" xfId="0" applyFont="1" applyBorder="1" applyAlignment="1">
      <alignment horizontal="center" vertical="center" wrapText="1"/>
    </xf>
    <xf numFmtId="0" fontId="23" fillId="0" borderId="34" xfId="0" applyFont="1" applyBorder="1" applyAlignment="1">
      <alignment horizontal="center" vertical="center" wrapText="1"/>
    </xf>
    <xf numFmtId="0" fontId="18" fillId="2" borderId="28"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19" fillId="2" borderId="32" xfId="0" applyFont="1" applyFill="1" applyBorder="1" applyAlignment="1">
      <alignment horizontal="center" vertical="center" wrapText="1"/>
    </xf>
    <xf numFmtId="0" fontId="19" fillId="2" borderId="23" xfId="0" applyFont="1" applyFill="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2"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27" fillId="0" borderId="36" xfId="0" applyFont="1" applyBorder="1" applyAlignment="1">
      <alignment horizontal="center" vertical="center" wrapText="1"/>
    </xf>
    <xf numFmtId="0" fontId="27" fillId="0" borderId="0" xfId="0" applyFont="1" applyAlignment="1">
      <alignment horizontal="center" vertical="center" wrapText="1"/>
    </xf>
    <xf numFmtId="0" fontId="27" fillId="0" borderId="62" xfId="0" applyFont="1" applyBorder="1" applyAlignment="1">
      <alignment horizontal="center" vertical="center" wrapText="1"/>
    </xf>
    <xf numFmtId="0" fontId="23" fillId="0" borderId="11"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54" xfId="0" applyFont="1" applyBorder="1" applyAlignment="1">
      <alignment horizontal="center" vertical="center" wrapText="1"/>
    </xf>
    <xf numFmtId="0" fontId="19" fillId="0" borderId="5"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9" xfId="0" applyFont="1" applyBorder="1" applyAlignment="1">
      <alignment horizontal="left" vertical="center" wrapText="1"/>
    </xf>
    <xf numFmtId="0" fontId="18" fillId="0" borderId="30" xfId="0" applyFont="1" applyBorder="1" applyAlignment="1">
      <alignment horizontal="left" vertical="center" wrapText="1"/>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21" xfId="0" applyFont="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0" xfId="0" applyFont="1" applyAlignment="1">
      <alignment horizontal="center" wrapText="1"/>
    </xf>
    <xf numFmtId="0" fontId="1" fillId="0" borderId="5" xfId="0" applyFont="1" applyBorder="1" applyAlignment="1">
      <alignment horizont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6" fillId="0" borderId="4" xfId="0" applyFont="1" applyBorder="1" applyAlignment="1">
      <alignment vertical="center" wrapText="1"/>
    </xf>
    <xf numFmtId="0" fontId="6" fillId="0" borderId="0" xfId="0" applyFont="1" applyAlignment="1">
      <alignment vertical="center" wrapText="1"/>
    </xf>
    <xf numFmtId="0" fontId="6" fillId="0" borderId="5" xfId="0" applyFont="1" applyBorder="1" applyAlignment="1">
      <alignment vertical="center" wrapText="1"/>
    </xf>
    <xf numFmtId="0" fontId="7" fillId="0" borderId="4" xfId="0" applyFont="1" applyBorder="1" applyAlignment="1">
      <alignment vertical="center" wrapText="1"/>
    </xf>
    <xf numFmtId="0" fontId="7" fillId="0" borderId="0" xfId="0" applyFont="1" applyAlignment="1">
      <alignment vertical="center" wrapText="1"/>
    </xf>
    <xf numFmtId="0" fontId="7" fillId="0" borderId="5" xfId="0" applyFont="1" applyBorder="1" applyAlignment="1">
      <alignment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cellXfs>
  <cellStyles count="5">
    <cellStyle name="Moneda" xfId="1" builtinId="4"/>
    <cellStyle name="Moneda 36" xfId="2" xr:uid="{00000000-0005-0000-0000-000001000000}"/>
    <cellStyle name="Normal" xfId="0" builtinId="0"/>
    <cellStyle name="Normal 2" xfId="4" xr:uid="{00000000-0005-0000-0000-000003000000}"/>
    <cellStyle name="Normal 49" xfId="3" xr:uid="{00000000-0005-0000-0000-000004000000}"/>
  </cellStyles>
  <dxfs count="0"/>
  <tableStyles count="0" defaultTableStyle="TableStyleMedium2" defaultPivotStyle="PivotStyleLight16"/>
  <colors>
    <mruColors>
      <color rgb="FF9C5ACE"/>
      <color rgb="FFC7A3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47625</xdr:rowOff>
    </xdr:from>
    <xdr:to>
      <xdr:col>1</xdr:col>
      <xdr:colOff>1027319</xdr:colOff>
      <xdr:row>2</xdr:row>
      <xdr:rowOff>143050</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57150" y="47625"/>
          <a:ext cx="1753235" cy="46101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sheetPr>
  <dimension ref="B2:J129"/>
  <sheetViews>
    <sheetView view="pageBreakPreview" topLeftCell="A118" zoomScaleNormal="80" workbookViewId="0">
      <selection activeCell="B127" sqref="B127:G127"/>
    </sheetView>
  </sheetViews>
  <sheetFormatPr baseColWidth="10" defaultColWidth="11.42578125" defaultRowHeight="14.25"/>
  <cols>
    <col min="1" max="1" width="2.28515625" style="49" customWidth="1"/>
    <col min="2" max="2" width="10.28515625" style="49" customWidth="1"/>
    <col min="3" max="3" width="37.28515625" style="49" customWidth="1"/>
    <col min="4" max="4" width="8.7109375" style="49" customWidth="1"/>
    <col min="5" max="7" width="11.28515625" style="49" customWidth="1"/>
    <col min="8" max="8" width="16.85546875" style="49" customWidth="1"/>
    <col min="9" max="16384" width="11.42578125" style="49"/>
  </cols>
  <sheetData>
    <row r="2" spans="2:8" ht="15.75">
      <c r="B2" s="311" t="s">
        <v>466</v>
      </c>
      <c r="C2" s="312"/>
      <c r="D2" s="312"/>
      <c r="E2" s="312"/>
      <c r="F2" s="312"/>
      <c r="G2" s="312"/>
      <c r="H2" s="313"/>
    </row>
    <row r="3" spans="2:8" ht="10.5" customHeight="1">
      <c r="B3" s="325" t="s">
        <v>0</v>
      </c>
      <c r="C3" s="326"/>
      <c r="D3" s="326"/>
      <c r="E3" s="326"/>
      <c r="F3" s="326"/>
      <c r="G3" s="326"/>
      <c r="H3" s="327"/>
    </row>
    <row r="4" spans="2:8" ht="9.75" customHeight="1">
      <c r="B4" s="325"/>
      <c r="C4" s="326"/>
      <c r="D4" s="326"/>
      <c r="E4" s="326"/>
      <c r="F4" s="326"/>
      <c r="G4" s="326"/>
      <c r="H4" s="327"/>
    </row>
    <row r="5" spans="2:8" ht="29.25" customHeight="1">
      <c r="B5" s="314" t="s">
        <v>1</v>
      </c>
      <c r="C5" s="315"/>
      <c r="D5" s="315"/>
      <c r="E5" s="315"/>
      <c r="F5" s="315"/>
      <c r="G5" s="315"/>
      <c r="H5" s="316"/>
    </row>
    <row r="6" spans="2:8">
      <c r="B6" s="317" t="s">
        <v>2</v>
      </c>
      <c r="C6" s="318"/>
      <c r="D6" s="318"/>
      <c r="E6" s="318"/>
      <c r="F6" s="318"/>
      <c r="G6" s="318"/>
      <c r="H6" s="319"/>
    </row>
    <row r="7" spans="2:8">
      <c r="B7" s="317" t="s">
        <v>3</v>
      </c>
      <c r="C7" s="318"/>
      <c r="D7" s="318"/>
      <c r="E7" s="318"/>
      <c r="F7" s="318"/>
      <c r="G7" s="318"/>
      <c r="H7" s="319"/>
    </row>
    <row r="8" spans="2:8">
      <c r="B8" s="320"/>
      <c r="C8" s="321"/>
      <c r="D8" s="321"/>
      <c r="E8" s="321"/>
      <c r="F8" s="321"/>
      <c r="G8" s="321"/>
      <c r="H8" s="322"/>
    </row>
    <row r="9" spans="2:8" ht="29.25" customHeight="1">
      <c r="B9" s="333" t="s">
        <v>4</v>
      </c>
      <c r="C9" s="335" t="s">
        <v>5</v>
      </c>
      <c r="D9" s="335" t="s">
        <v>6</v>
      </c>
      <c r="E9" s="335" t="s">
        <v>7</v>
      </c>
      <c r="F9" s="335" t="s">
        <v>8</v>
      </c>
      <c r="G9" s="335" t="s">
        <v>9</v>
      </c>
      <c r="H9" s="323" t="s">
        <v>10</v>
      </c>
    </row>
    <row r="10" spans="2:8" ht="36.75" customHeight="1">
      <c r="B10" s="334"/>
      <c r="C10" s="336"/>
      <c r="D10" s="336"/>
      <c r="E10" s="336"/>
      <c r="F10" s="336"/>
      <c r="G10" s="336"/>
      <c r="H10" s="324"/>
    </row>
    <row r="11" spans="2:8" ht="18.75" customHeight="1">
      <c r="B11" s="77">
        <v>1</v>
      </c>
      <c r="C11" s="328" t="s">
        <v>11</v>
      </c>
      <c r="D11" s="329"/>
      <c r="E11" s="329"/>
      <c r="F11" s="329"/>
      <c r="G11" s="330"/>
      <c r="H11" s="234"/>
    </row>
    <row r="12" spans="2:8">
      <c r="B12" s="78">
        <v>1.1000000000000001</v>
      </c>
      <c r="C12" s="79" t="s">
        <v>12</v>
      </c>
      <c r="D12" s="80"/>
      <c r="E12" s="80"/>
      <c r="F12" s="81"/>
      <c r="G12" s="81"/>
      <c r="H12" s="82">
        <f>G14</f>
        <v>0</v>
      </c>
    </row>
    <row r="13" spans="2:8">
      <c r="B13" s="83" t="s">
        <v>13</v>
      </c>
      <c r="C13" s="178" t="s">
        <v>14</v>
      </c>
      <c r="D13" s="86"/>
      <c r="E13" s="86"/>
      <c r="F13" s="87"/>
      <c r="G13" s="87"/>
      <c r="H13" s="89"/>
    </row>
    <row r="14" spans="2:8" ht="93" customHeight="1">
      <c r="B14" s="57" t="s">
        <v>15</v>
      </c>
      <c r="C14" s="90" t="s">
        <v>16</v>
      </c>
      <c r="D14" s="91" t="s">
        <v>17</v>
      </c>
      <c r="E14" s="92">
        <v>1</v>
      </c>
      <c r="F14" s="93"/>
      <c r="G14" s="93">
        <f>ROUND((E14*F14),2)</f>
        <v>0</v>
      </c>
      <c r="H14" s="94"/>
    </row>
    <row r="15" spans="2:8">
      <c r="B15" s="95"/>
      <c r="C15" s="96"/>
      <c r="D15" s="97"/>
      <c r="E15" s="98"/>
      <c r="F15" s="99"/>
      <c r="G15" s="99"/>
      <c r="H15" s="297"/>
    </row>
    <row r="16" spans="2:8">
      <c r="B16" s="78">
        <v>1.2</v>
      </c>
      <c r="C16" s="101" t="s">
        <v>18</v>
      </c>
      <c r="D16" s="80"/>
      <c r="E16" s="80"/>
      <c r="F16" s="81"/>
      <c r="G16" s="81"/>
      <c r="H16" s="82">
        <f>ROUND(SUM(G18:G29),2)</f>
        <v>0</v>
      </c>
    </row>
    <row r="17" spans="2:8">
      <c r="B17" s="83" t="s">
        <v>19</v>
      </c>
      <c r="C17" s="84" t="s">
        <v>20</v>
      </c>
      <c r="D17" s="85"/>
      <c r="E17" s="86"/>
      <c r="F17" s="87"/>
      <c r="G17" s="88"/>
      <c r="H17" s="89"/>
    </row>
    <row r="18" spans="2:8" ht="25.5">
      <c r="B18" s="57" t="s">
        <v>21</v>
      </c>
      <c r="C18" s="90" t="s">
        <v>22</v>
      </c>
      <c r="D18" s="91" t="s">
        <v>23</v>
      </c>
      <c r="E18" s="92">
        <v>106.92</v>
      </c>
      <c r="F18" s="154"/>
      <c r="G18" s="93">
        <f t="shared" ref="G18:G24" si="0">ROUND((E18*F18),2)</f>
        <v>0</v>
      </c>
      <c r="H18" s="64"/>
    </row>
    <row r="19" spans="2:8" ht="38.25">
      <c r="B19" s="57" t="s">
        <v>24</v>
      </c>
      <c r="C19" s="90" t="s">
        <v>25</v>
      </c>
      <c r="D19" s="140" t="s">
        <v>23</v>
      </c>
      <c r="E19" s="141">
        <v>166.09</v>
      </c>
      <c r="F19" s="154"/>
      <c r="G19" s="93">
        <f t="shared" si="0"/>
        <v>0</v>
      </c>
      <c r="H19" s="64"/>
    </row>
    <row r="20" spans="2:8">
      <c r="B20" s="57" t="s">
        <v>26</v>
      </c>
      <c r="C20" s="90" t="s">
        <v>27</v>
      </c>
      <c r="D20" s="140" t="s">
        <v>23</v>
      </c>
      <c r="E20" s="141">
        <v>74.05</v>
      </c>
      <c r="F20" s="154"/>
      <c r="G20" s="93">
        <f t="shared" si="0"/>
        <v>0</v>
      </c>
      <c r="H20" s="64"/>
    </row>
    <row r="21" spans="2:8" ht="25.5">
      <c r="B21" s="57" t="s">
        <v>28</v>
      </c>
      <c r="C21" s="90" t="s">
        <v>29</v>
      </c>
      <c r="D21" s="140" t="s">
        <v>30</v>
      </c>
      <c r="E21" s="141">
        <v>3.08</v>
      </c>
      <c r="F21" s="154"/>
      <c r="G21" s="93">
        <f t="shared" si="0"/>
        <v>0</v>
      </c>
      <c r="H21" s="64"/>
    </row>
    <row r="22" spans="2:8" ht="38.25">
      <c r="B22" s="57" t="s">
        <v>31</v>
      </c>
      <c r="C22" s="90" t="s">
        <v>32</v>
      </c>
      <c r="D22" s="140" t="s">
        <v>30</v>
      </c>
      <c r="E22" s="141">
        <v>42</v>
      </c>
      <c r="F22" s="154"/>
      <c r="G22" s="93">
        <f t="shared" si="0"/>
        <v>0</v>
      </c>
      <c r="H22" s="64"/>
    </row>
    <row r="23" spans="2:8" ht="38.25">
      <c r="B23" s="57" t="s">
        <v>33</v>
      </c>
      <c r="C23" s="90" t="s">
        <v>34</v>
      </c>
      <c r="D23" s="140" t="s">
        <v>30</v>
      </c>
      <c r="E23" s="141">
        <v>13.23</v>
      </c>
      <c r="F23" s="154"/>
      <c r="G23" s="93">
        <f t="shared" si="0"/>
        <v>0</v>
      </c>
      <c r="H23" s="64"/>
    </row>
    <row r="24" spans="2:8" ht="38.25">
      <c r="B24" s="57" t="s">
        <v>35</v>
      </c>
      <c r="C24" s="90" t="s">
        <v>36</v>
      </c>
      <c r="D24" s="97" t="s">
        <v>37</v>
      </c>
      <c r="E24" s="98">
        <v>1</v>
      </c>
      <c r="F24" s="167"/>
      <c r="G24" s="93">
        <f t="shared" si="0"/>
        <v>0</v>
      </c>
      <c r="H24" s="64"/>
    </row>
    <row r="25" spans="2:8">
      <c r="B25" s="168" t="s">
        <v>38</v>
      </c>
      <c r="C25" s="169" t="s">
        <v>39</v>
      </c>
      <c r="D25" s="150"/>
      <c r="E25" s="151"/>
      <c r="F25" s="251"/>
      <c r="G25" s="157"/>
      <c r="H25" s="172"/>
    </row>
    <row r="26" spans="2:8">
      <c r="B26" s="57" t="s">
        <v>40</v>
      </c>
      <c r="C26" s="90" t="s">
        <v>41</v>
      </c>
      <c r="D26" s="91" t="s">
        <v>23</v>
      </c>
      <c r="E26" s="92">
        <v>106.92</v>
      </c>
      <c r="F26" s="156"/>
      <c r="G26" s="93">
        <f>ROUND((E26*F26),2)</f>
        <v>0</v>
      </c>
      <c r="H26" s="64"/>
    </row>
    <row r="27" spans="2:8" ht="25.5">
      <c r="B27" s="57" t="s">
        <v>42</v>
      </c>
      <c r="C27" s="90" t="s">
        <v>43</v>
      </c>
      <c r="D27" s="140" t="s">
        <v>44</v>
      </c>
      <c r="E27" s="141">
        <v>73.5</v>
      </c>
      <c r="F27" s="154"/>
      <c r="G27" s="93">
        <f>ROUND((E27*F27),2)</f>
        <v>0</v>
      </c>
      <c r="H27" s="64"/>
    </row>
    <row r="28" spans="2:8" ht="25.5">
      <c r="B28" s="57" t="s">
        <v>45</v>
      </c>
      <c r="C28" s="90" t="s">
        <v>46</v>
      </c>
      <c r="D28" s="140" t="s">
        <v>23</v>
      </c>
      <c r="E28" s="141">
        <v>88.7</v>
      </c>
      <c r="F28" s="154"/>
      <c r="G28" s="93">
        <f>ROUND((E28*F28),2)</f>
        <v>0</v>
      </c>
      <c r="H28" s="64"/>
    </row>
    <row r="29" spans="2:8">
      <c r="B29" s="57" t="s">
        <v>47</v>
      </c>
      <c r="C29" s="90" t="s">
        <v>48</v>
      </c>
      <c r="D29" s="140" t="s">
        <v>49</v>
      </c>
      <c r="E29" s="141">
        <v>1</v>
      </c>
      <c r="F29" s="154"/>
      <c r="G29" s="93">
        <f>ROUND((E29*F29),2)</f>
        <v>0</v>
      </c>
      <c r="H29" s="64"/>
    </row>
    <row r="30" spans="2:8">
      <c r="B30" s="95"/>
      <c r="C30" s="96"/>
      <c r="D30" s="97"/>
      <c r="E30" s="97"/>
      <c r="F30" s="189"/>
      <c r="G30" s="189"/>
      <c r="H30" s="100"/>
    </row>
    <row r="31" spans="2:8">
      <c r="B31" s="78">
        <v>1.4</v>
      </c>
      <c r="C31" s="79" t="s">
        <v>50</v>
      </c>
      <c r="D31" s="80"/>
      <c r="E31" s="80"/>
      <c r="F31" s="81"/>
      <c r="G31" s="81"/>
      <c r="H31" s="82">
        <f>ROUND(SUM(G33:G36),2)</f>
        <v>0</v>
      </c>
    </row>
    <row r="32" spans="2:8">
      <c r="B32" s="83" t="s">
        <v>51</v>
      </c>
      <c r="C32" s="84" t="s">
        <v>52</v>
      </c>
      <c r="D32" s="85"/>
      <c r="E32" s="86"/>
      <c r="F32" s="87"/>
      <c r="G32" s="88"/>
      <c r="H32" s="89"/>
    </row>
    <row r="33" spans="2:8" ht="25.5">
      <c r="B33" s="57" t="s">
        <v>53</v>
      </c>
      <c r="C33" s="90" t="s">
        <v>54</v>
      </c>
      <c r="D33" s="91" t="s">
        <v>30</v>
      </c>
      <c r="E33" s="91">
        <v>118.44</v>
      </c>
      <c r="F33" s="166"/>
      <c r="G33" s="93">
        <f>ROUND((E33*F33),2)</f>
        <v>0</v>
      </c>
      <c r="H33" s="64"/>
    </row>
    <row r="34" spans="2:8" ht="25.5">
      <c r="B34" s="57" t="s">
        <v>55</v>
      </c>
      <c r="C34" s="90" t="s">
        <v>56</v>
      </c>
      <c r="D34" s="140" t="s">
        <v>30</v>
      </c>
      <c r="E34" s="141">
        <v>16.920000000000002</v>
      </c>
      <c r="F34" s="187"/>
      <c r="G34" s="93">
        <f>ROUND((E34*F34),2)</f>
        <v>0</v>
      </c>
      <c r="H34" s="64"/>
    </row>
    <row r="35" spans="2:8" ht="25.5">
      <c r="B35" s="57" t="s">
        <v>57</v>
      </c>
      <c r="C35" s="90" t="s">
        <v>58</v>
      </c>
      <c r="D35" s="140" t="s">
        <v>30</v>
      </c>
      <c r="E35" s="141">
        <v>79.239999999999995</v>
      </c>
      <c r="F35" s="154"/>
      <c r="G35" s="93">
        <f>ROUND((E35*F35),2)</f>
        <v>0</v>
      </c>
      <c r="H35" s="64"/>
    </row>
    <row r="36" spans="2:8" ht="25.5">
      <c r="B36" s="57" t="s">
        <v>59</v>
      </c>
      <c r="C36" s="90" t="s">
        <v>60</v>
      </c>
      <c r="D36" s="140" t="s">
        <v>23</v>
      </c>
      <c r="E36" s="141">
        <v>106.92</v>
      </c>
      <c r="F36" s="187"/>
      <c r="G36" s="93">
        <f>ROUND((E36*F36),2)</f>
        <v>0</v>
      </c>
      <c r="H36" s="64"/>
    </row>
    <row r="37" spans="2:8">
      <c r="B37" s="95"/>
      <c r="C37" s="298"/>
      <c r="D37" s="97"/>
      <c r="E37" s="97"/>
      <c r="F37" s="189"/>
      <c r="G37" s="189"/>
      <c r="H37" s="100"/>
    </row>
    <row r="38" spans="2:8">
      <c r="B38" s="78">
        <v>1.5</v>
      </c>
      <c r="C38" s="79" t="s">
        <v>61</v>
      </c>
      <c r="D38" s="80"/>
      <c r="E38" s="80"/>
      <c r="F38" s="81"/>
      <c r="G38" s="81"/>
      <c r="H38" s="82">
        <f>ROUND(SUM(G40:G58),2)</f>
        <v>0</v>
      </c>
    </row>
    <row r="39" spans="2:8">
      <c r="B39" s="83" t="s">
        <v>62</v>
      </c>
      <c r="C39" s="84" t="s">
        <v>63</v>
      </c>
      <c r="D39" s="85"/>
      <c r="E39" s="86"/>
      <c r="F39" s="87"/>
      <c r="G39" s="88"/>
      <c r="H39" s="89"/>
    </row>
    <row r="40" spans="2:8" ht="25.5">
      <c r="B40" s="57" t="s">
        <v>64</v>
      </c>
      <c r="C40" s="90" t="s">
        <v>65</v>
      </c>
      <c r="D40" s="91" t="s">
        <v>30</v>
      </c>
      <c r="E40" s="92">
        <v>29.6</v>
      </c>
      <c r="F40" s="156"/>
      <c r="G40" s="93">
        <f>ROUND((E40*F40),2)</f>
        <v>0</v>
      </c>
      <c r="H40" s="64"/>
    </row>
    <row r="41" spans="2:8" ht="25.5">
      <c r="B41" s="57" t="s">
        <v>66</v>
      </c>
      <c r="C41" s="90" t="s">
        <v>67</v>
      </c>
      <c r="D41" s="140" t="s">
        <v>30</v>
      </c>
      <c r="E41" s="141">
        <v>1.02</v>
      </c>
      <c r="F41" s="154"/>
      <c r="G41" s="93">
        <f>ROUND((E41*F41),2)</f>
        <v>0</v>
      </c>
      <c r="H41" s="64"/>
    </row>
    <row r="42" spans="2:8" ht="25.5">
      <c r="B42" s="57" t="s">
        <v>68</v>
      </c>
      <c r="C42" s="90" t="s">
        <v>69</v>
      </c>
      <c r="D42" s="97" t="s">
        <v>30</v>
      </c>
      <c r="E42" s="98">
        <v>0.45</v>
      </c>
      <c r="F42" s="167"/>
      <c r="G42" s="93">
        <f>ROUND((E42*F42),2)</f>
        <v>0</v>
      </c>
      <c r="H42" s="64"/>
    </row>
    <row r="43" spans="2:8" ht="25.5">
      <c r="B43" s="168" t="s">
        <v>70</v>
      </c>
      <c r="C43" s="169" t="s">
        <v>71</v>
      </c>
      <c r="D43" s="150"/>
      <c r="E43" s="170"/>
      <c r="F43" s="251"/>
      <c r="G43" s="157"/>
      <c r="H43" s="172"/>
    </row>
    <row r="44" spans="2:8" ht="25.5">
      <c r="B44" s="57" t="s">
        <v>72</v>
      </c>
      <c r="C44" s="90" t="s">
        <v>73</v>
      </c>
      <c r="D44" s="91" t="s">
        <v>30</v>
      </c>
      <c r="E44" s="92">
        <v>6.88</v>
      </c>
      <c r="F44" s="156"/>
      <c r="G44" s="93">
        <f>ROUND((E44*F44),2)</f>
        <v>0</v>
      </c>
      <c r="H44" s="64"/>
    </row>
    <row r="45" spans="2:8" ht="25.5">
      <c r="B45" s="57" t="s">
        <v>74</v>
      </c>
      <c r="C45" s="90" t="s">
        <v>75</v>
      </c>
      <c r="D45" s="140" t="s">
        <v>30</v>
      </c>
      <c r="E45" s="141">
        <v>6.88</v>
      </c>
      <c r="F45" s="154"/>
      <c r="G45" s="93">
        <f>ROUND((E45*F45),2)</f>
        <v>0</v>
      </c>
      <c r="H45" s="64"/>
    </row>
    <row r="46" spans="2:8" ht="25.5">
      <c r="B46" s="57" t="s">
        <v>76</v>
      </c>
      <c r="C46" s="90" t="s">
        <v>77</v>
      </c>
      <c r="D46" s="140" t="s">
        <v>30</v>
      </c>
      <c r="E46" s="141">
        <v>3.6</v>
      </c>
      <c r="F46" s="154"/>
      <c r="G46" s="93">
        <f>ROUND((E46*F46),2)</f>
        <v>0</v>
      </c>
      <c r="H46" s="64"/>
    </row>
    <row r="47" spans="2:8" ht="25.5">
      <c r="B47" s="57" t="s">
        <v>78</v>
      </c>
      <c r="C47" s="90" t="s">
        <v>79</v>
      </c>
      <c r="D47" s="140" t="s">
        <v>30</v>
      </c>
      <c r="E47" s="141">
        <v>5.4</v>
      </c>
      <c r="F47" s="154"/>
      <c r="G47" s="93">
        <f>ROUND((E47*F47),2)</f>
        <v>0</v>
      </c>
      <c r="H47" s="64"/>
    </row>
    <row r="48" spans="2:8" ht="25.5">
      <c r="B48" s="57" t="s">
        <v>80</v>
      </c>
      <c r="C48" s="90" t="s">
        <v>81</v>
      </c>
      <c r="D48" s="97" t="s">
        <v>30</v>
      </c>
      <c r="E48" s="98">
        <v>6.42</v>
      </c>
      <c r="F48" s="167"/>
      <c r="G48" s="93">
        <f>ROUND((E48*F48),2)</f>
        <v>0</v>
      </c>
      <c r="H48" s="64"/>
    </row>
    <row r="49" spans="2:8">
      <c r="B49" s="168" t="s">
        <v>82</v>
      </c>
      <c r="C49" s="169" t="s">
        <v>83</v>
      </c>
      <c r="D49" s="150"/>
      <c r="E49" s="170"/>
      <c r="F49" s="251"/>
      <c r="G49" s="157"/>
      <c r="H49" s="172"/>
    </row>
    <row r="50" spans="2:8" ht="54.75" customHeight="1">
      <c r="B50" s="57" t="s">
        <v>84</v>
      </c>
      <c r="C50" s="90" t="s">
        <v>85</v>
      </c>
      <c r="D50" s="91" t="s">
        <v>30</v>
      </c>
      <c r="E50" s="92">
        <v>3</v>
      </c>
      <c r="F50" s="156"/>
      <c r="G50" s="93">
        <f t="shared" ref="G50:G58" si="1">ROUND((E50*F50),2)</f>
        <v>0</v>
      </c>
      <c r="H50" s="64"/>
    </row>
    <row r="51" spans="2:8" ht="56.25" customHeight="1">
      <c r="B51" s="57" t="s">
        <v>86</v>
      </c>
      <c r="C51" s="90" t="s">
        <v>87</v>
      </c>
      <c r="D51" s="140" t="s">
        <v>30</v>
      </c>
      <c r="E51" s="141">
        <v>3.71</v>
      </c>
      <c r="F51" s="154"/>
      <c r="G51" s="93">
        <f t="shared" si="1"/>
        <v>0</v>
      </c>
      <c r="H51" s="64"/>
    </row>
    <row r="52" spans="2:8" ht="33" customHeight="1">
      <c r="B52" s="57" t="s">
        <v>88</v>
      </c>
      <c r="C52" s="90" t="s">
        <v>89</v>
      </c>
      <c r="D52" s="140" t="s">
        <v>30</v>
      </c>
      <c r="E52" s="141">
        <v>4.8</v>
      </c>
      <c r="F52" s="154"/>
      <c r="G52" s="93">
        <f t="shared" si="1"/>
        <v>0</v>
      </c>
      <c r="H52" s="64"/>
    </row>
    <row r="53" spans="2:8" ht="33" customHeight="1">
      <c r="B53" s="57" t="s">
        <v>90</v>
      </c>
      <c r="C53" s="90" t="s">
        <v>91</v>
      </c>
      <c r="D53" s="140" t="s">
        <v>30</v>
      </c>
      <c r="E53" s="141">
        <v>4.8</v>
      </c>
      <c r="F53" s="154"/>
      <c r="G53" s="93">
        <f t="shared" si="1"/>
        <v>0</v>
      </c>
      <c r="H53" s="64"/>
    </row>
    <row r="54" spans="2:8" ht="55.5" customHeight="1">
      <c r="B54" s="57" t="s">
        <v>92</v>
      </c>
      <c r="C54" s="90" t="s">
        <v>93</v>
      </c>
      <c r="D54" s="140" t="s">
        <v>30</v>
      </c>
      <c r="E54" s="141">
        <v>2.63</v>
      </c>
      <c r="F54" s="154"/>
      <c r="G54" s="93">
        <f t="shared" si="1"/>
        <v>0</v>
      </c>
      <c r="H54" s="64"/>
    </row>
    <row r="55" spans="2:8" ht="49.5" customHeight="1">
      <c r="B55" s="57" t="s">
        <v>94</v>
      </c>
      <c r="C55" s="90" t="s">
        <v>95</v>
      </c>
      <c r="D55" s="140" t="s">
        <v>30</v>
      </c>
      <c r="E55" s="141">
        <v>1.96</v>
      </c>
      <c r="F55" s="154"/>
      <c r="G55" s="93">
        <f t="shared" si="1"/>
        <v>0</v>
      </c>
      <c r="H55" s="64"/>
    </row>
    <row r="56" spans="2:8" ht="43.5" customHeight="1">
      <c r="B56" s="57" t="s">
        <v>96</v>
      </c>
      <c r="C56" s="90" t="s">
        <v>97</v>
      </c>
      <c r="D56" s="140" t="s">
        <v>30</v>
      </c>
      <c r="E56" s="141">
        <v>1.96</v>
      </c>
      <c r="F56" s="154"/>
      <c r="G56" s="93">
        <f t="shared" si="1"/>
        <v>0</v>
      </c>
      <c r="H56" s="64"/>
    </row>
    <row r="57" spans="2:8" ht="70.5" customHeight="1">
      <c r="B57" s="57" t="s">
        <v>98</v>
      </c>
      <c r="C57" s="90" t="s">
        <v>99</v>
      </c>
      <c r="D57" s="140" t="s">
        <v>30</v>
      </c>
      <c r="E57" s="141">
        <v>35.659999999999997</v>
      </c>
      <c r="F57" s="154"/>
      <c r="G57" s="93">
        <f t="shared" si="1"/>
        <v>0</v>
      </c>
      <c r="H57" s="64"/>
    </row>
    <row r="58" spans="2:8" ht="38.25">
      <c r="B58" s="57" t="s">
        <v>100</v>
      </c>
      <c r="C58" s="90" t="s">
        <v>101</v>
      </c>
      <c r="D58" s="140" t="s">
        <v>30</v>
      </c>
      <c r="E58" s="141">
        <v>4.82</v>
      </c>
      <c r="F58" s="154"/>
      <c r="G58" s="93">
        <f t="shared" si="1"/>
        <v>0</v>
      </c>
      <c r="H58" s="64"/>
    </row>
    <row r="59" spans="2:8">
      <c r="B59" s="299">
        <v>1.6</v>
      </c>
      <c r="C59" s="300" t="s">
        <v>102</v>
      </c>
      <c r="D59" s="80"/>
      <c r="E59" s="80"/>
      <c r="F59" s="81"/>
      <c r="G59" s="81"/>
      <c r="H59" s="82">
        <f>ROUND(SUM(G61),2)</f>
        <v>0</v>
      </c>
    </row>
    <row r="60" spans="2:8">
      <c r="B60" s="83" t="s">
        <v>103</v>
      </c>
      <c r="C60" s="84" t="s">
        <v>104</v>
      </c>
      <c r="D60" s="85"/>
      <c r="E60" s="86"/>
      <c r="F60" s="87"/>
      <c r="G60" s="88"/>
      <c r="H60" s="89"/>
    </row>
    <row r="61" spans="2:8" ht="116.25" customHeight="1">
      <c r="B61" s="57" t="s">
        <v>105</v>
      </c>
      <c r="C61" s="90" t="s">
        <v>106</v>
      </c>
      <c r="D61" s="91" t="s">
        <v>23</v>
      </c>
      <c r="E61" s="92">
        <v>27</v>
      </c>
      <c r="F61" s="156"/>
      <c r="G61" s="93">
        <f>ROUND((E61*F61),2)</f>
        <v>0</v>
      </c>
      <c r="H61" s="64"/>
    </row>
    <row r="62" spans="2:8">
      <c r="B62" s="95"/>
      <c r="C62" s="96"/>
      <c r="D62" s="97"/>
      <c r="E62" s="97"/>
      <c r="F62" s="189"/>
      <c r="G62" s="189"/>
      <c r="H62" s="182"/>
    </row>
    <row r="63" spans="2:8">
      <c r="B63" s="78">
        <v>1.7</v>
      </c>
      <c r="C63" s="253" t="s">
        <v>107</v>
      </c>
      <c r="D63" s="80"/>
      <c r="E63" s="80"/>
      <c r="F63" s="111"/>
      <c r="G63" s="111"/>
      <c r="H63" s="82">
        <f>ROUND(SUM(G65:G66),2)</f>
        <v>0</v>
      </c>
    </row>
    <row r="64" spans="2:8">
      <c r="B64" s="83" t="s">
        <v>108</v>
      </c>
      <c r="C64" s="84" t="s">
        <v>109</v>
      </c>
      <c r="D64" s="85"/>
      <c r="E64" s="86"/>
      <c r="F64" s="87"/>
      <c r="G64" s="88"/>
      <c r="H64" s="89"/>
    </row>
    <row r="65" spans="2:8" ht="42.75" customHeight="1">
      <c r="B65" s="57" t="s">
        <v>110</v>
      </c>
      <c r="C65" s="90" t="s">
        <v>111</v>
      </c>
      <c r="D65" s="91" t="s">
        <v>37</v>
      </c>
      <c r="E65" s="92">
        <v>1</v>
      </c>
      <c r="F65" s="156"/>
      <c r="G65" s="93">
        <f>ROUND((E65*F65),2)</f>
        <v>0</v>
      </c>
      <c r="H65" s="181"/>
    </row>
    <row r="66" spans="2:8" ht="38.25">
      <c r="B66" s="57" t="s">
        <v>112</v>
      </c>
      <c r="C66" s="90" t="s">
        <v>113</v>
      </c>
      <c r="D66" s="140" t="s">
        <v>37</v>
      </c>
      <c r="E66" s="141">
        <v>1</v>
      </c>
      <c r="F66" s="154"/>
      <c r="G66" s="93">
        <f>ROUND((E66*F66),2)</f>
        <v>0</v>
      </c>
      <c r="H66" s="181"/>
    </row>
    <row r="67" spans="2:8">
      <c r="B67" s="95"/>
      <c r="C67" s="96"/>
      <c r="D67" s="97"/>
      <c r="E67" s="98"/>
      <c r="F67" s="301"/>
      <c r="G67" s="99"/>
      <c r="H67" s="182"/>
    </row>
    <row r="68" spans="2:8">
      <c r="B68" s="78">
        <v>1.8</v>
      </c>
      <c r="C68" s="79" t="s">
        <v>114</v>
      </c>
      <c r="D68" s="80"/>
      <c r="E68" s="80"/>
      <c r="F68" s="111"/>
      <c r="G68" s="111"/>
      <c r="H68" s="82">
        <f>ROUND(SUM(G70:G70),2)</f>
        <v>0</v>
      </c>
    </row>
    <row r="69" spans="2:8">
      <c r="B69" s="191" t="s">
        <v>115</v>
      </c>
      <c r="C69" s="192" t="s">
        <v>116</v>
      </c>
      <c r="D69" s="103"/>
      <c r="E69" s="104"/>
      <c r="F69" s="105"/>
      <c r="G69" s="106"/>
      <c r="H69" s="302"/>
    </row>
    <row r="70" spans="2:8" ht="267" customHeight="1">
      <c r="B70" s="57" t="s">
        <v>117</v>
      </c>
      <c r="C70" s="90" t="s">
        <v>465</v>
      </c>
      <c r="D70" s="91" t="s">
        <v>23</v>
      </c>
      <c r="E70" s="92">
        <v>106.92</v>
      </c>
      <c r="F70" s="163"/>
      <c r="G70" s="93">
        <f>ROUND((E70*F70),2)</f>
        <v>0</v>
      </c>
      <c r="H70" s="181"/>
    </row>
    <row r="71" spans="2:8">
      <c r="B71" s="78">
        <v>1.9</v>
      </c>
      <c r="C71" s="79" t="s">
        <v>118</v>
      </c>
      <c r="D71" s="80"/>
      <c r="E71" s="80"/>
      <c r="F71" s="111"/>
      <c r="G71" s="111"/>
      <c r="H71" s="82">
        <f>ROUND(SUM(G73),2)</f>
        <v>0</v>
      </c>
    </row>
    <row r="72" spans="2:8">
      <c r="B72" s="83" t="s">
        <v>119</v>
      </c>
      <c r="C72" s="84" t="s">
        <v>120</v>
      </c>
      <c r="D72" s="85"/>
      <c r="E72" s="86"/>
      <c r="F72" s="87"/>
      <c r="G72" s="88"/>
      <c r="H72" s="131"/>
    </row>
    <row r="73" spans="2:8">
      <c r="B73" s="57" t="s">
        <v>121</v>
      </c>
      <c r="C73" s="90" t="s">
        <v>122</v>
      </c>
      <c r="D73" s="91" t="s">
        <v>49</v>
      </c>
      <c r="E73" s="92">
        <v>1</v>
      </c>
      <c r="F73" s="163"/>
      <c r="G73" s="93">
        <f>ROUND((E73*F73),2)</f>
        <v>0</v>
      </c>
      <c r="H73" s="181"/>
    </row>
    <row r="74" spans="2:8">
      <c r="B74" s="95"/>
      <c r="C74" s="298"/>
      <c r="D74" s="97"/>
      <c r="E74" s="97"/>
      <c r="F74" s="189"/>
      <c r="G74" s="189"/>
      <c r="H74" s="182"/>
    </row>
    <row r="75" spans="2:8">
      <c r="B75" s="259">
        <v>1.1000000000000001</v>
      </c>
      <c r="C75" s="149" t="s">
        <v>123</v>
      </c>
      <c r="D75" s="102"/>
      <c r="E75" s="80"/>
      <c r="F75" s="111"/>
      <c r="G75" s="111"/>
      <c r="H75" s="82">
        <f>ROUND(SUM(G77:G83),2)</f>
        <v>0</v>
      </c>
    </row>
    <row r="76" spans="2:8">
      <c r="B76" s="83" t="s">
        <v>124</v>
      </c>
      <c r="C76" s="84" t="s">
        <v>125</v>
      </c>
      <c r="D76" s="85"/>
      <c r="E76" s="86"/>
      <c r="F76" s="87"/>
      <c r="G76" s="88"/>
      <c r="H76" s="131"/>
    </row>
    <row r="77" spans="2:8" ht="51">
      <c r="B77" s="57" t="s">
        <v>126</v>
      </c>
      <c r="C77" s="90" t="s">
        <v>127</v>
      </c>
      <c r="D77" s="91" t="s">
        <v>23</v>
      </c>
      <c r="E77" s="92">
        <v>75.62</v>
      </c>
      <c r="F77" s="156"/>
      <c r="G77" s="93">
        <f>ROUND((E77*F77),2)</f>
        <v>0</v>
      </c>
      <c r="H77" s="181"/>
    </row>
    <row r="78" spans="2:8" ht="87" customHeight="1">
      <c r="B78" s="57" t="s">
        <v>128</v>
      </c>
      <c r="C78" s="303" t="s">
        <v>129</v>
      </c>
      <c r="D78" s="140" t="s">
        <v>23</v>
      </c>
      <c r="E78" s="141">
        <v>75.62</v>
      </c>
      <c r="F78" s="65"/>
      <c r="G78" s="93">
        <f>ROUND((E78*F78),2)</f>
        <v>0</v>
      </c>
      <c r="H78" s="181"/>
    </row>
    <row r="79" spans="2:8">
      <c r="B79" s="168" t="s">
        <v>130</v>
      </c>
      <c r="C79" s="169" t="s">
        <v>131</v>
      </c>
      <c r="D79" s="150"/>
      <c r="E79" s="151"/>
      <c r="F79" s="251"/>
      <c r="G79" s="157"/>
      <c r="H79" s="196"/>
    </row>
    <row r="80" spans="2:8" ht="63.75">
      <c r="B80" s="57" t="s">
        <v>132</v>
      </c>
      <c r="C80" s="90" t="s">
        <v>133</v>
      </c>
      <c r="D80" s="91" t="s">
        <v>23</v>
      </c>
      <c r="E80" s="92">
        <v>320.76</v>
      </c>
      <c r="F80" s="163"/>
      <c r="G80" s="93">
        <f>ROUND((E80*F80),2)</f>
        <v>0</v>
      </c>
      <c r="H80" s="64"/>
    </row>
    <row r="81" spans="2:10" ht="38.25">
      <c r="B81" s="57" t="s">
        <v>134</v>
      </c>
      <c r="C81" s="90" t="s">
        <v>135</v>
      </c>
      <c r="D81" s="140" t="s">
        <v>44</v>
      </c>
      <c r="E81" s="141">
        <v>23.5</v>
      </c>
      <c r="F81" s="154"/>
      <c r="G81" s="93">
        <f>ROUND((E81*F81),2)</f>
        <v>0</v>
      </c>
      <c r="H81" s="64"/>
    </row>
    <row r="82" spans="2:10">
      <c r="B82" s="168" t="s">
        <v>136</v>
      </c>
      <c r="C82" s="169" t="s">
        <v>137</v>
      </c>
      <c r="D82" s="150"/>
      <c r="E82" s="151"/>
      <c r="F82" s="152"/>
      <c r="G82" s="153"/>
      <c r="H82" s="196"/>
    </row>
    <row r="83" spans="2:10" ht="38.25">
      <c r="B83" s="57" t="s">
        <v>138</v>
      </c>
      <c r="C83" s="90" t="s">
        <v>139</v>
      </c>
      <c r="D83" s="140" t="s">
        <v>44</v>
      </c>
      <c r="E83" s="141">
        <v>23.5</v>
      </c>
      <c r="F83" s="154"/>
      <c r="G83" s="93">
        <f>ROUND((E83*F83),2)</f>
        <v>0</v>
      </c>
      <c r="H83" s="64"/>
    </row>
    <row r="84" spans="2:10">
      <c r="B84" s="95"/>
      <c r="C84" s="96"/>
      <c r="D84" s="97"/>
      <c r="E84" s="97"/>
      <c r="F84" s="189"/>
      <c r="G84" s="189"/>
      <c r="H84" s="182"/>
    </row>
    <row r="85" spans="2:10">
      <c r="B85" s="190">
        <v>1.1100000000000001</v>
      </c>
      <c r="C85" s="110" t="s">
        <v>140</v>
      </c>
      <c r="D85" s="304"/>
      <c r="E85" s="304"/>
      <c r="F85" s="305"/>
      <c r="G85" s="305"/>
      <c r="H85" s="112">
        <f>ROUND(SUM(G86),2)</f>
        <v>0</v>
      </c>
    </row>
    <row r="86" spans="2:10">
      <c r="B86" s="53" t="s">
        <v>468</v>
      </c>
      <c r="C86" s="107" t="s">
        <v>142</v>
      </c>
      <c r="D86" s="91" t="s">
        <v>37</v>
      </c>
      <c r="E86" s="92">
        <v>1</v>
      </c>
      <c r="F86" s="156"/>
      <c r="G86" s="93">
        <f>ROUND((E86*F86),2)</f>
        <v>0</v>
      </c>
      <c r="H86" s="180"/>
    </row>
    <row r="87" spans="2:10">
      <c r="B87" s="95"/>
      <c r="C87" s="96"/>
      <c r="D87" s="97"/>
      <c r="E87" s="97"/>
      <c r="F87" s="189"/>
      <c r="G87" s="189"/>
      <c r="H87" s="182"/>
    </row>
    <row r="88" spans="2:10">
      <c r="B88" s="78">
        <v>1.1200000000000001</v>
      </c>
      <c r="C88" s="272" t="s">
        <v>143</v>
      </c>
      <c r="D88" s="80"/>
      <c r="E88" s="80"/>
      <c r="F88" s="124"/>
      <c r="G88" s="125"/>
      <c r="H88" s="112">
        <f>ROUND(SUM(G90:G121),2)</f>
        <v>0</v>
      </c>
    </row>
    <row r="89" spans="2:10">
      <c r="B89" s="83" t="s">
        <v>141</v>
      </c>
      <c r="C89" s="84" t="s">
        <v>145</v>
      </c>
      <c r="D89" s="85"/>
      <c r="E89" s="86"/>
      <c r="F89" s="200"/>
      <c r="G89" s="201"/>
      <c r="H89" s="131"/>
    </row>
    <row r="90" spans="2:10" ht="25.5">
      <c r="B90" s="202" t="s">
        <v>469</v>
      </c>
      <c r="C90" s="203" t="s">
        <v>147</v>
      </c>
      <c r="D90" s="204" t="s">
        <v>148</v>
      </c>
      <c r="E90" s="205">
        <v>9</v>
      </c>
      <c r="F90" s="206"/>
      <c r="G90" s="93">
        <f t="shared" ref="G90:G113" si="2">ROUND((E90*F90),2)</f>
        <v>0</v>
      </c>
      <c r="H90" s="181"/>
    </row>
    <row r="91" spans="2:10" ht="25.5">
      <c r="B91" s="202" t="s">
        <v>470</v>
      </c>
      <c r="C91" s="203" t="s">
        <v>149</v>
      </c>
      <c r="D91" s="207" t="s">
        <v>148</v>
      </c>
      <c r="E91" s="208">
        <v>17</v>
      </c>
      <c r="F91" s="209"/>
      <c r="G91" s="93">
        <f t="shared" si="2"/>
        <v>0</v>
      </c>
      <c r="H91" s="181"/>
    </row>
    <row r="92" spans="2:10" ht="25.5">
      <c r="B92" s="202" t="s">
        <v>471</v>
      </c>
      <c r="C92" s="203" t="s">
        <v>150</v>
      </c>
      <c r="D92" s="207" t="s">
        <v>148</v>
      </c>
      <c r="E92" s="208">
        <v>3</v>
      </c>
      <c r="F92" s="209"/>
      <c r="G92" s="93">
        <f t="shared" si="2"/>
        <v>0</v>
      </c>
      <c r="H92" s="181"/>
    </row>
    <row r="93" spans="2:10" s="76" customFormat="1" ht="25.5">
      <c r="B93" s="202" t="s">
        <v>472</v>
      </c>
      <c r="C93" s="203" t="s">
        <v>151</v>
      </c>
      <c r="D93" s="207" t="s">
        <v>148</v>
      </c>
      <c r="E93" s="208">
        <v>3</v>
      </c>
      <c r="F93" s="209"/>
      <c r="G93" s="93">
        <f t="shared" si="2"/>
        <v>0</v>
      </c>
      <c r="H93" s="181"/>
      <c r="I93" s="49"/>
      <c r="J93" s="49"/>
    </row>
    <row r="94" spans="2:10" s="76" customFormat="1" ht="51">
      <c r="B94" s="202" t="s">
        <v>473</v>
      </c>
      <c r="C94" s="203" t="s">
        <v>152</v>
      </c>
      <c r="D94" s="207" t="s">
        <v>148</v>
      </c>
      <c r="E94" s="208">
        <v>17</v>
      </c>
      <c r="F94" s="209"/>
      <c r="G94" s="93">
        <f t="shared" si="2"/>
        <v>0</v>
      </c>
      <c r="H94" s="181"/>
      <c r="I94" s="49"/>
      <c r="J94" s="49"/>
    </row>
    <row r="95" spans="2:10" s="76" customFormat="1" ht="89.25">
      <c r="B95" s="202" t="s">
        <v>474</v>
      </c>
      <c r="C95" s="203" t="s">
        <v>153</v>
      </c>
      <c r="D95" s="207" t="s">
        <v>148</v>
      </c>
      <c r="E95" s="208">
        <v>17</v>
      </c>
      <c r="F95" s="209"/>
      <c r="G95" s="93">
        <f t="shared" si="2"/>
        <v>0</v>
      </c>
      <c r="H95" s="181"/>
      <c r="I95" s="49"/>
      <c r="J95" s="49"/>
    </row>
    <row r="96" spans="2:10" s="76" customFormat="1" ht="38.25">
      <c r="B96" s="202" t="s">
        <v>475</v>
      </c>
      <c r="C96" s="203" t="s">
        <v>154</v>
      </c>
      <c r="D96" s="207" t="s">
        <v>148</v>
      </c>
      <c r="E96" s="208">
        <v>9</v>
      </c>
      <c r="F96" s="209"/>
      <c r="G96" s="93">
        <f t="shared" si="2"/>
        <v>0</v>
      </c>
      <c r="H96" s="181"/>
      <c r="I96" s="49"/>
      <c r="J96" s="49"/>
    </row>
    <row r="97" spans="2:10" s="76" customFormat="1" ht="63.75">
      <c r="B97" s="202" t="s">
        <v>476</v>
      </c>
      <c r="C97" s="203" t="s">
        <v>155</v>
      </c>
      <c r="D97" s="207" t="s">
        <v>148</v>
      </c>
      <c r="E97" s="208">
        <v>3</v>
      </c>
      <c r="F97" s="210"/>
      <c r="G97" s="93">
        <f t="shared" si="2"/>
        <v>0</v>
      </c>
      <c r="H97" s="181"/>
      <c r="I97" s="49"/>
      <c r="J97" s="49"/>
    </row>
    <row r="98" spans="2:10" s="76" customFormat="1" ht="38.25">
      <c r="B98" s="202" t="s">
        <v>477</v>
      </c>
      <c r="C98" s="203" t="s">
        <v>156</v>
      </c>
      <c r="D98" s="207" t="s">
        <v>148</v>
      </c>
      <c r="E98" s="208">
        <v>12</v>
      </c>
      <c r="F98" s="209"/>
      <c r="G98" s="93">
        <f t="shared" si="2"/>
        <v>0</v>
      </c>
      <c r="H98" s="181"/>
      <c r="I98" s="49"/>
      <c r="J98" s="49"/>
    </row>
    <row r="99" spans="2:10" s="76" customFormat="1" ht="131.25" customHeight="1">
      <c r="B99" s="202" t="s">
        <v>478</v>
      </c>
      <c r="C99" s="203" t="s">
        <v>157</v>
      </c>
      <c r="D99" s="207" t="s">
        <v>148</v>
      </c>
      <c r="E99" s="208">
        <v>12</v>
      </c>
      <c r="F99" s="209"/>
      <c r="G99" s="93">
        <f t="shared" si="2"/>
        <v>0</v>
      </c>
      <c r="H99" s="181"/>
      <c r="I99" s="49"/>
      <c r="J99" s="49"/>
    </row>
    <row r="100" spans="2:10" s="76" customFormat="1" ht="25.5">
      <c r="B100" s="202" t="s">
        <v>479</v>
      </c>
      <c r="C100" s="203" t="s">
        <v>158</v>
      </c>
      <c r="D100" s="207" t="s">
        <v>148</v>
      </c>
      <c r="E100" s="141">
        <v>8</v>
      </c>
      <c r="F100" s="209"/>
      <c r="G100" s="93">
        <f t="shared" si="2"/>
        <v>0</v>
      </c>
      <c r="H100" s="181"/>
      <c r="I100" s="49"/>
      <c r="J100" s="49"/>
    </row>
    <row r="101" spans="2:10" s="76" customFormat="1" ht="25.5">
      <c r="B101" s="202" t="s">
        <v>480</v>
      </c>
      <c r="C101" s="203" t="s">
        <v>159</v>
      </c>
      <c r="D101" s="207" t="s">
        <v>148</v>
      </c>
      <c r="E101" s="208">
        <v>1</v>
      </c>
      <c r="F101" s="209"/>
      <c r="G101" s="93">
        <f t="shared" si="2"/>
        <v>0</v>
      </c>
      <c r="H101" s="181"/>
      <c r="I101" s="49"/>
      <c r="J101" s="49"/>
    </row>
    <row r="102" spans="2:10" s="76" customFormat="1" ht="38.25">
      <c r="B102" s="202" t="s">
        <v>481</v>
      </c>
      <c r="C102" s="203" t="s">
        <v>160</v>
      </c>
      <c r="D102" s="207" t="s">
        <v>148</v>
      </c>
      <c r="E102" s="208">
        <v>1</v>
      </c>
      <c r="F102" s="209"/>
      <c r="G102" s="93">
        <f t="shared" si="2"/>
        <v>0</v>
      </c>
      <c r="H102" s="181"/>
      <c r="I102" s="49"/>
      <c r="J102" s="49"/>
    </row>
    <row r="103" spans="2:10" s="76" customFormat="1" ht="89.25">
      <c r="B103" s="202" t="s">
        <v>482</v>
      </c>
      <c r="C103" s="203" t="s">
        <v>161</v>
      </c>
      <c r="D103" s="207" t="s">
        <v>162</v>
      </c>
      <c r="E103" s="208">
        <v>32</v>
      </c>
      <c r="F103" s="209"/>
      <c r="G103" s="93">
        <f t="shared" si="2"/>
        <v>0</v>
      </c>
      <c r="H103" s="181"/>
      <c r="I103" s="49"/>
      <c r="J103" s="49"/>
    </row>
    <row r="104" spans="2:10" s="76" customFormat="1" ht="89.25">
      <c r="B104" s="202" t="s">
        <v>483</v>
      </c>
      <c r="C104" s="203" t="s">
        <v>163</v>
      </c>
      <c r="D104" s="207" t="s">
        <v>162</v>
      </c>
      <c r="E104" s="208">
        <v>32</v>
      </c>
      <c r="F104" s="209"/>
      <c r="G104" s="93">
        <f t="shared" si="2"/>
        <v>0</v>
      </c>
      <c r="H104" s="181"/>
      <c r="I104" s="49"/>
      <c r="J104" s="49"/>
    </row>
    <row r="105" spans="2:10" s="76" customFormat="1" ht="25.5">
      <c r="B105" s="202" t="s">
        <v>484</v>
      </c>
      <c r="C105" s="203" t="s">
        <v>164</v>
      </c>
      <c r="D105" s="207" t="s">
        <v>148</v>
      </c>
      <c r="E105" s="208">
        <v>1</v>
      </c>
      <c r="F105" s="209"/>
      <c r="G105" s="93">
        <f t="shared" si="2"/>
        <v>0</v>
      </c>
      <c r="H105" s="181"/>
      <c r="I105" s="49"/>
      <c r="J105" s="49"/>
    </row>
    <row r="106" spans="2:10" s="76" customFormat="1" ht="99.75" customHeight="1">
      <c r="B106" s="202" t="s">
        <v>485</v>
      </c>
      <c r="C106" s="203" t="s">
        <v>165</v>
      </c>
      <c r="D106" s="207" t="s">
        <v>148</v>
      </c>
      <c r="E106" s="208">
        <v>1</v>
      </c>
      <c r="F106" s="209"/>
      <c r="G106" s="93">
        <f t="shared" si="2"/>
        <v>0</v>
      </c>
      <c r="H106" s="181"/>
      <c r="I106" s="49"/>
      <c r="J106" s="49"/>
    </row>
    <row r="107" spans="2:10" s="76" customFormat="1" ht="63.75" customHeight="1">
      <c r="B107" s="202" t="s">
        <v>486</v>
      </c>
      <c r="C107" s="203" t="s">
        <v>166</v>
      </c>
      <c r="D107" s="207" t="s">
        <v>167</v>
      </c>
      <c r="E107" s="208">
        <v>1</v>
      </c>
      <c r="F107" s="209"/>
      <c r="G107" s="93">
        <f t="shared" si="2"/>
        <v>0</v>
      </c>
      <c r="H107" s="181"/>
      <c r="I107" s="49"/>
      <c r="J107" s="49"/>
    </row>
    <row r="108" spans="2:10" s="76" customFormat="1" ht="88.5" customHeight="1">
      <c r="B108" s="202" t="s">
        <v>487</v>
      </c>
      <c r="C108" s="203" t="s">
        <v>168</v>
      </c>
      <c r="D108" s="207" t="s">
        <v>162</v>
      </c>
      <c r="E108" s="208">
        <v>26.67</v>
      </c>
      <c r="F108" s="209"/>
      <c r="G108" s="93">
        <f t="shared" si="2"/>
        <v>0</v>
      </c>
      <c r="H108" s="181"/>
      <c r="I108" s="49"/>
      <c r="J108" s="49"/>
    </row>
    <row r="109" spans="2:10" s="76" customFormat="1" ht="84.75" customHeight="1">
      <c r="B109" s="202" t="s">
        <v>488</v>
      </c>
      <c r="C109" s="203" t="s">
        <v>169</v>
      </c>
      <c r="D109" s="207" t="s">
        <v>162</v>
      </c>
      <c r="E109" s="208">
        <v>31</v>
      </c>
      <c r="F109" s="209"/>
      <c r="G109" s="93">
        <f t="shared" si="2"/>
        <v>0</v>
      </c>
      <c r="H109" s="181"/>
      <c r="I109" s="49"/>
      <c r="J109" s="49"/>
    </row>
    <row r="110" spans="2:10" s="76" customFormat="1" ht="25.5">
      <c r="B110" s="202" t="s">
        <v>489</v>
      </c>
      <c r="C110" s="203" t="s">
        <v>170</v>
      </c>
      <c r="D110" s="207" t="s">
        <v>148</v>
      </c>
      <c r="E110" s="211">
        <v>27</v>
      </c>
      <c r="F110" s="209"/>
      <c r="G110" s="93">
        <f t="shared" si="2"/>
        <v>0</v>
      </c>
      <c r="H110" s="181"/>
      <c r="I110" s="49"/>
      <c r="J110" s="49"/>
    </row>
    <row r="111" spans="2:10" s="76" customFormat="1" ht="25.5">
      <c r="B111" s="202" t="s">
        <v>490</v>
      </c>
      <c r="C111" s="203" t="s">
        <v>171</v>
      </c>
      <c r="D111" s="207" t="s">
        <v>148</v>
      </c>
      <c r="E111" s="211">
        <v>1</v>
      </c>
      <c r="F111" s="209"/>
      <c r="G111" s="93">
        <f t="shared" si="2"/>
        <v>0</v>
      </c>
      <c r="H111" s="181"/>
      <c r="I111" s="49"/>
      <c r="J111" s="49"/>
    </row>
    <row r="112" spans="2:10" s="76" customFormat="1" ht="51">
      <c r="B112" s="202" t="s">
        <v>491</v>
      </c>
      <c r="C112" s="203" t="s">
        <v>172</v>
      </c>
      <c r="D112" s="207" t="s">
        <v>148</v>
      </c>
      <c r="E112" s="211">
        <v>28</v>
      </c>
      <c r="F112" s="209"/>
      <c r="G112" s="93">
        <f t="shared" si="2"/>
        <v>0</v>
      </c>
      <c r="H112" s="181"/>
      <c r="I112" s="49"/>
      <c r="J112" s="49"/>
    </row>
    <row r="113" spans="2:10" s="76" customFormat="1" ht="93.75" customHeight="1">
      <c r="B113" s="202" t="s">
        <v>492</v>
      </c>
      <c r="C113" s="203" t="s">
        <v>173</v>
      </c>
      <c r="D113" s="224" t="s">
        <v>148</v>
      </c>
      <c r="E113" s="287">
        <v>18</v>
      </c>
      <c r="F113" s="306"/>
      <c r="G113" s="93">
        <f t="shared" si="2"/>
        <v>0</v>
      </c>
      <c r="H113" s="181"/>
      <c r="I113" s="49"/>
      <c r="J113" s="49"/>
    </row>
    <row r="114" spans="2:10" s="76" customFormat="1">
      <c r="B114" s="307" t="s">
        <v>493</v>
      </c>
      <c r="C114" s="169" t="s">
        <v>174</v>
      </c>
      <c r="D114" s="213"/>
      <c r="E114" s="214"/>
      <c r="F114" s="215"/>
      <c r="G114" s="153"/>
      <c r="H114" s="196"/>
      <c r="I114" s="49"/>
      <c r="J114" s="49"/>
    </row>
    <row r="115" spans="2:10" s="76" customFormat="1" ht="76.5">
      <c r="B115" s="216" t="s">
        <v>494</v>
      </c>
      <c r="C115" s="203" t="s">
        <v>175</v>
      </c>
      <c r="D115" s="217" t="s">
        <v>167</v>
      </c>
      <c r="E115" s="218">
        <v>1</v>
      </c>
      <c r="F115" s="219"/>
      <c r="G115" s="93">
        <f>ROUND((E115*F115),2)</f>
        <v>0</v>
      </c>
      <c r="H115" s="181"/>
      <c r="I115" s="49"/>
      <c r="J115" s="49"/>
    </row>
    <row r="116" spans="2:10" s="76" customFormat="1" ht="30" customHeight="1">
      <c r="B116" s="212" t="s">
        <v>495</v>
      </c>
      <c r="C116" s="220" t="s">
        <v>176</v>
      </c>
      <c r="D116" s="213"/>
      <c r="E116" s="214"/>
      <c r="F116" s="215"/>
      <c r="G116" s="153"/>
      <c r="H116" s="196"/>
      <c r="I116" s="49"/>
      <c r="J116" s="49"/>
    </row>
    <row r="117" spans="2:10" s="76" customFormat="1" ht="69" customHeight="1">
      <c r="B117" s="216" t="s">
        <v>496</v>
      </c>
      <c r="C117" s="203" t="s">
        <v>177</v>
      </c>
      <c r="D117" s="204" t="s">
        <v>44</v>
      </c>
      <c r="E117" s="205">
        <v>22</v>
      </c>
      <c r="F117" s="206"/>
      <c r="G117" s="93">
        <f>ROUND((E117*F117),2)</f>
        <v>0</v>
      </c>
      <c r="H117" s="181"/>
      <c r="I117" s="49"/>
      <c r="J117" s="49"/>
    </row>
    <row r="118" spans="2:10" s="76" customFormat="1" ht="159" customHeight="1">
      <c r="B118" s="216" t="s">
        <v>497</v>
      </c>
      <c r="C118" s="203" t="s">
        <v>178</v>
      </c>
      <c r="D118" s="207" t="s">
        <v>162</v>
      </c>
      <c r="E118" s="208">
        <v>25</v>
      </c>
      <c r="F118" s="209"/>
      <c r="G118" s="93">
        <f>ROUND((E118*F118),2)</f>
        <v>0</v>
      </c>
      <c r="H118" s="181"/>
      <c r="I118" s="49"/>
      <c r="J118" s="49"/>
    </row>
    <row r="119" spans="2:10" s="76" customFormat="1" ht="112.5" customHeight="1">
      <c r="B119" s="216" t="s">
        <v>498</v>
      </c>
      <c r="C119" s="203" t="s">
        <v>179</v>
      </c>
      <c r="D119" s="207" t="s">
        <v>148</v>
      </c>
      <c r="E119" s="208">
        <v>2</v>
      </c>
      <c r="F119" s="209"/>
      <c r="G119" s="93">
        <f>ROUND((E119*F119),2)</f>
        <v>0</v>
      </c>
      <c r="H119" s="181"/>
      <c r="I119" s="49"/>
      <c r="J119" s="49"/>
    </row>
    <row r="120" spans="2:10" s="76" customFormat="1" ht="35.25" customHeight="1">
      <c r="B120" s="216" t="s">
        <v>499</v>
      </c>
      <c r="C120" s="203" t="s">
        <v>180</v>
      </c>
      <c r="D120" s="207" t="s">
        <v>148</v>
      </c>
      <c r="E120" s="208">
        <v>18</v>
      </c>
      <c r="F120" s="209"/>
      <c r="G120" s="93">
        <f>ROUND((E120*F120),2)</f>
        <v>0</v>
      </c>
      <c r="H120" s="181"/>
      <c r="I120" s="49"/>
      <c r="J120" s="49"/>
    </row>
    <row r="121" spans="2:10" s="76" customFormat="1" ht="25.5">
      <c r="B121" s="216" t="s">
        <v>500</v>
      </c>
      <c r="C121" s="203" t="s">
        <v>181</v>
      </c>
      <c r="D121" s="207" t="s">
        <v>148</v>
      </c>
      <c r="E121" s="208">
        <v>1</v>
      </c>
      <c r="F121" s="209"/>
      <c r="G121" s="93">
        <f>ROUND((E121*F121),2)</f>
        <v>0</v>
      </c>
      <c r="H121" s="181"/>
      <c r="I121" s="49"/>
      <c r="J121" s="49"/>
    </row>
    <row r="122" spans="2:10" s="76" customFormat="1">
      <c r="B122" s="222"/>
      <c r="C122" s="223"/>
      <c r="D122" s="224"/>
      <c r="E122" s="224"/>
      <c r="F122" s="225"/>
      <c r="G122" s="189"/>
      <c r="H122" s="182"/>
      <c r="I122" s="49"/>
      <c r="J122" s="49"/>
    </row>
    <row r="123" spans="2:10" s="76" customFormat="1" ht="25.5">
      <c r="B123" s="78">
        <v>1.1299999999999999</v>
      </c>
      <c r="C123" s="123" t="s">
        <v>182</v>
      </c>
      <c r="D123" s="304"/>
      <c r="E123" s="304"/>
      <c r="F123" s="308"/>
      <c r="G123" s="309"/>
      <c r="H123" s="112">
        <f>ROUND(SUM(G125),2)</f>
        <v>0</v>
      </c>
      <c r="I123" s="49"/>
      <c r="J123" s="49"/>
    </row>
    <row r="124" spans="2:10" s="76" customFormat="1">
      <c r="B124" s="126" t="s">
        <v>144</v>
      </c>
      <c r="C124" s="127" t="s">
        <v>183</v>
      </c>
      <c r="D124" s="290"/>
      <c r="E124" s="291"/>
      <c r="F124" s="292"/>
      <c r="G124" s="106"/>
      <c r="H124" s="131"/>
      <c r="I124" s="49"/>
      <c r="J124" s="49"/>
    </row>
    <row r="125" spans="2:10" s="76" customFormat="1" ht="25.5">
      <c r="B125" s="228" t="s">
        <v>146</v>
      </c>
      <c r="C125" s="203" t="s">
        <v>184</v>
      </c>
      <c r="D125" s="204" t="s">
        <v>37</v>
      </c>
      <c r="E125" s="205">
        <v>1</v>
      </c>
      <c r="F125" s="293"/>
      <c r="G125" s="93">
        <f>ROUND((E125*F125),2)</f>
        <v>0</v>
      </c>
      <c r="H125" s="181"/>
      <c r="I125" s="49"/>
      <c r="J125" s="49"/>
    </row>
    <row r="126" spans="2:10" s="76" customFormat="1">
      <c r="B126" s="228"/>
      <c r="C126" s="203"/>
      <c r="D126" s="207"/>
      <c r="E126" s="207"/>
      <c r="F126" s="229"/>
      <c r="G126" s="63"/>
      <c r="H126" s="181"/>
      <c r="I126" s="49"/>
      <c r="J126" s="49"/>
    </row>
    <row r="127" spans="2:10" s="76" customFormat="1">
      <c r="B127" s="331" t="s">
        <v>507</v>
      </c>
      <c r="C127" s="332"/>
      <c r="D127" s="332"/>
      <c r="E127" s="332"/>
      <c r="F127" s="332"/>
      <c r="G127" s="332"/>
      <c r="H127" s="310">
        <f>ROUND(SUM(H12:H126),2)</f>
        <v>0</v>
      </c>
      <c r="I127" s="49"/>
      <c r="J127" s="49"/>
    </row>
    <row r="128" spans="2:10" s="76" customFormat="1">
      <c r="B128" s="73"/>
      <c r="C128" s="73"/>
      <c r="D128" s="73"/>
      <c r="E128" s="73"/>
      <c r="F128" s="73"/>
      <c r="G128" s="73"/>
      <c r="H128" s="73"/>
      <c r="I128" s="49"/>
      <c r="J128" s="49"/>
    </row>
    <row r="129" spans="2:8">
      <c r="B129" s="73"/>
      <c r="C129" s="73"/>
      <c r="D129" s="73"/>
      <c r="E129" s="73"/>
      <c r="F129" s="73"/>
      <c r="G129" s="73"/>
      <c r="H129" s="73"/>
    </row>
  </sheetData>
  <mergeCells count="15">
    <mergeCell ref="H9:H10"/>
    <mergeCell ref="B3:H4"/>
    <mergeCell ref="C11:G11"/>
    <mergeCell ref="B127:G127"/>
    <mergeCell ref="B9:B10"/>
    <mergeCell ref="C9:C10"/>
    <mergeCell ref="D9:D10"/>
    <mergeCell ref="E9:E10"/>
    <mergeCell ref="F9:F10"/>
    <mergeCell ref="G9:G10"/>
    <mergeCell ref="B2:H2"/>
    <mergeCell ref="B5:H5"/>
    <mergeCell ref="B6:H6"/>
    <mergeCell ref="B7:H7"/>
    <mergeCell ref="B8:H8"/>
  </mergeCells>
  <pageMargins left="0.7" right="0.7" top="0.75" bottom="0.75" header="0.3" footer="0.3"/>
  <pageSetup scale="84" orientation="portrait" r:id="rId1"/>
  <rowBreaks count="2" manualBreakCount="2">
    <brk id="70" max="7" man="1"/>
    <brk id="8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A1:I136"/>
  <sheetViews>
    <sheetView view="pageBreakPreview" topLeftCell="A127" zoomScaleNormal="80" workbookViewId="0">
      <selection activeCell="F137" sqref="F137"/>
    </sheetView>
  </sheetViews>
  <sheetFormatPr baseColWidth="10" defaultColWidth="11.42578125" defaultRowHeight="14.25"/>
  <cols>
    <col min="1" max="1" width="8.85546875" style="49" customWidth="1"/>
    <col min="2" max="2" width="32.28515625" style="49" customWidth="1"/>
    <col min="3" max="3" width="8.7109375" style="49" customWidth="1"/>
    <col min="4" max="6" width="11.28515625" style="49" customWidth="1"/>
    <col min="7" max="7" width="16.85546875" style="49" customWidth="1"/>
    <col min="8" max="16384" width="11.42578125" style="49"/>
  </cols>
  <sheetData>
    <row r="1" spans="1:7" ht="25.5" customHeight="1">
      <c r="A1" s="337" t="str">
        <f>'REH. MOD. DE ESCALERAS'!B2</f>
        <v>LISTA DE CANTIDADES</v>
      </c>
      <c r="B1" s="338"/>
      <c r="C1" s="338"/>
      <c r="D1" s="338"/>
      <c r="E1" s="338"/>
      <c r="F1" s="338"/>
      <c r="G1" s="339"/>
    </row>
    <row r="2" spans="1:7" ht="12" customHeight="1">
      <c r="A2" s="325" t="s">
        <v>185</v>
      </c>
      <c r="B2" s="326"/>
      <c r="C2" s="326"/>
      <c r="D2" s="326"/>
      <c r="E2" s="326"/>
      <c r="F2" s="326"/>
      <c r="G2" s="327"/>
    </row>
    <row r="3" spans="1:7" ht="9.75" customHeight="1">
      <c r="A3" s="325"/>
      <c r="B3" s="326"/>
      <c r="C3" s="326"/>
      <c r="D3" s="326"/>
      <c r="E3" s="326"/>
      <c r="F3" s="326"/>
      <c r="G3" s="327"/>
    </row>
    <row r="4" spans="1:7" ht="39" customHeight="1">
      <c r="A4" s="340" t="str">
        <f>'REH. MOD. DE ESCALERAS'!B5</f>
        <v>PROYECTO: MEJORAMIENTO DE INFRAESTRUCTURA EDUCATIVA QUE PRESENTA RIESGOS SISMICOS EN CENTRO ESCOLAR COLONIA SAN RAMÓN, M/MEJICANOS, D/SAN SALVADOR, CODIGO 11428.</v>
      </c>
      <c r="B4" s="341"/>
      <c r="C4" s="341"/>
      <c r="D4" s="341"/>
      <c r="E4" s="341"/>
      <c r="F4" s="341"/>
      <c r="G4" s="342"/>
    </row>
    <row r="5" spans="1:7" ht="21.75" customHeight="1">
      <c r="A5" s="317" t="s">
        <v>2</v>
      </c>
      <c r="B5" s="318"/>
      <c r="C5" s="318"/>
      <c r="D5" s="318"/>
      <c r="E5" s="318"/>
      <c r="F5" s="318"/>
      <c r="G5" s="319"/>
    </row>
    <row r="6" spans="1:7" ht="18.75" customHeight="1">
      <c r="A6" s="317" t="s">
        <v>3</v>
      </c>
      <c r="B6" s="318"/>
      <c r="C6" s="318"/>
      <c r="D6" s="318"/>
      <c r="E6" s="318"/>
      <c r="F6" s="318"/>
      <c r="G6" s="319"/>
    </row>
    <row r="7" spans="1:7">
      <c r="A7" s="320"/>
      <c r="B7" s="321"/>
      <c r="C7" s="321"/>
      <c r="D7" s="321"/>
      <c r="E7" s="321"/>
      <c r="F7" s="321"/>
      <c r="G7" s="322"/>
    </row>
    <row r="8" spans="1:7" ht="47.25" customHeight="1">
      <c r="A8" s="333" t="s">
        <v>4</v>
      </c>
      <c r="B8" s="335" t="s">
        <v>5</v>
      </c>
      <c r="C8" s="335" t="s">
        <v>6</v>
      </c>
      <c r="D8" s="335" t="s">
        <v>7</v>
      </c>
      <c r="E8" s="335" t="s">
        <v>8</v>
      </c>
      <c r="F8" s="335" t="s">
        <v>9</v>
      </c>
      <c r="G8" s="323" t="s">
        <v>10</v>
      </c>
    </row>
    <row r="9" spans="1:7" ht="20.25" customHeight="1">
      <c r="A9" s="334"/>
      <c r="B9" s="336"/>
      <c r="C9" s="336"/>
      <c r="D9" s="336"/>
      <c r="E9" s="336"/>
      <c r="F9" s="336"/>
      <c r="G9" s="324"/>
    </row>
    <row r="10" spans="1:7" ht="26.25" customHeight="1">
      <c r="A10" s="77">
        <v>2</v>
      </c>
      <c r="B10" s="343" t="s">
        <v>186</v>
      </c>
      <c r="C10" s="344"/>
      <c r="D10" s="344"/>
      <c r="E10" s="344"/>
      <c r="F10" s="345"/>
      <c r="G10" s="234"/>
    </row>
    <row r="11" spans="1:7" ht="29.25" customHeight="1">
      <c r="A11" s="78">
        <v>2.1</v>
      </c>
      <c r="B11" s="101" t="str">
        <f>'REH. MOD. DE ESCALERAS'!C12</f>
        <v>PAGO DE DERECHOS E IMPUESTOS</v>
      </c>
      <c r="C11" s="148"/>
      <c r="D11" s="148"/>
      <c r="E11" s="149"/>
      <c r="F11" s="149"/>
      <c r="G11" s="82">
        <f>F13</f>
        <v>0</v>
      </c>
    </row>
    <row r="12" spans="1:7">
      <c r="A12" s="83" t="s">
        <v>187</v>
      </c>
      <c r="B12" s="138" t="str">
        <f>'REH. MOD. DE ESCALERAS'!C13</f>
        <v>Pago de derechos e impuestos</v>
      </c>
      <c r="C12" s="86"/>
      <c r="D12" s="86"/>
      <c r="E12" s="87"/>
      <c r="F12" s="87"/>
      <c r="G12" s="131"/>
    </row>
    <row r="13" spans="1:7" ht="79.900000000000006" customHeight="1">
      <c r="A13" s="57" t="s">
        <v>188</v>
      </c>
      <c r="B13" s="90" t="str">
        <f>'REH. MOD. DE ESCALERAS'!C14</f>
        <v>Pago de derechos e impuestos, tanto Gubernamentales como Municipales por concepto de los trabajos y los considerados en las condiciones del Contrato</v>
      </c>
      <c r="C13" s="91" t="s">
        <v>17</v>
      </c>
      <c r="D13" s="92">
        <v>1</v>
      </c>
      <c r="E13" s="93"/>
      <c r="F13" s="235">
        <f>ROUND((D13*E13),2)</f>
        <v>0</v>
      </c>
      <c r="G13" s="236"/>
    </row>
    <row r="14" spans="1:7">
      <c r="A14" s="164"/>
      <c r="B14" s="165"/>
      <c r="C14" s="160"/>
      <c r="D14" s="237"/>
      <c r="E14" s="238"/>
      <c r="F14" s="239"/>
      <c r="G14" s="240"/>
    </row>
    <row r="15" spans="1:7" ht="33" customHeight="1">
      <c r="A15" s="78">
        <v>2.2000000000000002</v>
      </c>
      <c r="B15" s="101" t="s">
        <v>18</v>
      </c>
      <c r="C15" s="148"/>
      <c r="D15" s="148"/>
      <c r="E15" s="149"/>
      <c r="F15" s="149"/>
      <c r="G15" s="82">
        <f>ROUND(SUM(F17:F28),2)</f>
        <v>0</v>
      </c>
    </row>
    <row r="16" spans="1:7" ht="28.5" customHeight="1">
      <c r="A16" s="83" t="s">
        <v>189</v>
      </c>
      <c r="B16" s="178" t="s">
        <v>20</v>
      </c>
      <c r="C16" s="91"/>
      <c r="D16" s="91"/>
      <c r="E16" s="179"/>
      <c r="F16" s="241"/>
      <c r="G16" s="180"/>
    </row>
    <row r="17" spans="1:7" ht="25.5">
      <c r="A17" s="57" t="s">
        <v>190</v>
      </c>
      <c r="B17" s="90" t="s">
        <v>22</v>
      </c>
      <c r="C17" s="140" t="s">
        <v>23</v>
      </c>
      <c r="D17" s="141">
        <v>160.5</v>
      </c>
      <c r="E17" s="154"/>
      <c r="F17" s="235">
        <f>ROUND((D17*E17),2)</f>
        <v>0</v>
      </c>
      <c r="G17" s="181"/>
    </row>
    <row r="18" spans="1:7" ht="38.25">
      <c r="A18" s="57" t="s">
        <v>191</v>
      </c>
      <c r="B18" s="90" t="s">
        <v>25</v>
      </c>
      <c r="C18" s="140" t="s">
        <v>23</v>
      </c>
      <c r="D18" s="141">
        <v>321</v>
      </c>
      <c r="E18" s="154"/>
      <c r="F18" s="235">
        <f>ROUND((D18*E18),2)</f>
        <v>0</v>
      </c>
      <c r="G18" s="181"/>
    </row>
    <row r="19" spans="1:7" ht="25.5">
      <c r="A19" s="57" t="s">
        <v>192</v>
      </c>
      <c r="B19" s="90" t="s">
        <v>27</v>
      </c>
      <c r="C19" s="140" t="s">
        <v>23</v>
      </c>
      <c r="D19" s="141">
        <v>308.2</v>
      </c>
      <c r="E19" s="154"/>
      <c r="F19" s="235">
        <f>ROUND((D19*E19),2)</f>
        <v>0</v>
      </c>
      <c r="G19" s="181"/>
    </row>
    <row r="20" spans="1:7" ht="25.5">
      <c r="A20" s="57" t="s">
        <v>193</v>
      </c>
      <c r="B20" s="90" t="s">
        <v>194</v>
      </c>
      <c r="C20" s="140" t="s">
        <v>30</v>
      </c>
      <c r="D20" s="141">
        <v>5.25</v>
      </c>
      <c r="E20" s="154"/>
      <c r="F20" s="235">
        <f>ROUND((D20*E20),2)</f>
        <v>0</v>
      </c>
      <c r="G20" s="181"/>
    </row>
    <row r="21" spans="1:7" ht="26.25" customHeight="1">
      <c r="A21" s="168" t="s">
        <v>195</v>
      </c>
      <c r="B21" s="178" t="s">
        <v>39</v>
      </c>
      <c r="C21" s="91"/>
      <c r="D21" s="91"/>
      <c r="E21" s="156"/>
      <c r="F21" s="235"/>
      <c r="G21" s="180"/>
    </row>
    <row r="22" spans="1:7">
      <c r="A22" s="57" t="s">
        <v>196</v>
      </c>
      <c r="B22" s="90" t="s">
        <v>41</v>
      </c>
      <c r="C22" s="140" t="s">
        <v>23</v>
      </c>
      <c r="D22" s="141">
        <v>155.4</v>
      </c>
      <c r="E22" s="154"/>
      <c r="F22" s="235">
        <f t="shared" ref="F22:F28" si="0">ROUND((D22*E22),2)</f>
        <v>0</v>
      </c>
      <c r="G22" s="181"/>
    </row>
    <row r="23" spans="1:7" ht="25.5">
      <c r="A23" s="57" t="s">
        <v>197</v>
      </c>
      <c r="B23" s="90" t="s">
        <v>43</v>
      </c>
      <c r="C23" s="140" t="s">
        <v>44</v>
      </c>
      <c r="D23" s="141">
        <v>99.6</v>
      </c>
      <c r="E23" s="154"/>
      <c r="F23" s="235">
        <f t="shared" si="0"/>
        <v>0</v>
      </c>
      <c r="G23" s="181"/>
    </row>
    <row r="24" spans="1:7" ht="24.75" customHeight="1">
      <c r="A24" s="57" t="s">
        <v>198</v>
      </c>
      <c r="B24" s="90" t="s">
        <v>199</v>
      </c>
      <c r="C24" s="140" t="s">
        <v>23</v>
      </c>
      <c r="D24" s="141">
        <v>53.55</v>
      </c>
      <c r="E24" s="154"/>
      <c r="F24" s="235">
        <f t="shared" si="0"/>
        <v>0</v>
      </c>
      <c r="G24" s="181"/>
    </row>
    <row r="25" spans="1:7" ht="26.25" customHeight="1">
      <c r="A25" s="57" t="s">
        <v>200</v>
      </c>
      <c r="B25" s="90" t="s">
        <v>48</v>
      </c>
      <c r="C25" s="140" t="s">
        <v>49</v>
      </c>
      <c r="D25" s="141">
        <v>12</v>
      </c>
      <c r="E25" s="154"/>
      <c r="F25" s="235">
        <f t="shared" si="0"/>
        <v>0</v>
      </c>
      <c r="G25" s="181"/>
    </row>
    <row r="26" spans="1:7" ht="38.25">
      <c r="A26" s="57" t="s">
        <v>201</v>
      </c>
      <c r="B26" s="90" t="s">
        <v>202</v>
      </c>
      <c r="C26" s="140" t="s">
        <v>49</v>
      </c>
      <c r="D26" s="141">
        <v>48</v>
      </c>
      <c r="E26" s="154"/>
      <c r="F26" s="235">
        <f t="shared" si="0"/>
        <v>0</v>
      </c>
      <c r="G26" s="181"/>
    </row>
    <row r="27" spans="1:7" ht="23.25" customHeight="1">
      <c r="A27" s="57" t="s">
        <v>203</v>
      </c>
      <c r="B27" s="90" t="s">
        <v>204</v>
      </c>
      <c r="C27" s="140" t="s">
        <v>49</v>
      </c>
      <c r="D27" s="141">
        <v>9</v>
      </c>
      <c r="E27" s="154"/>
      <c r="F27" s="235">
        <f t="shared" si="0"/>
        <v>0</v>
      </c>
      <c r="G27" s="181"/>
    </row>
    <row r="28" spans="1:7" ht="25.5">
      <c r="A28" s="57" t="s">
        <v>205</v>
      </c>
      <c r="B28" s="90" t="s">
        <v>206</v>
      </c>
      <c r="C28" s="140" t="s">
        <v>37</v>
      </c>
      <c r="D28" s="141">
        <v>1</v>
      </c>
      <c r="E28" s="154"/>
      <c r="F28" s="235">
        <f t="shared" si="0"/>
        <v>0</v>
      </c>
      <c r="G28" s="181"/>
    </row>
    <row r="29" spans="1:7">
      <c r="A29" s="164"/>
      <c r="B29" s="165"/>
      <c r="C29" s="160"/>
      <c r="D29" s="160"/>
      <c r="E29" s="161"/>
      <c r="F29" s="242"/>
      <c r="G29" s="234"/>
    </row>
    <row r="30" spans="1:7" ht="25.5">
      <c r="A30" s="78">
        <v>2.2999999999999998</v>
      </c>
      <c r="B30" s="101" t="s">
        <v>207</v>
      </c>
      <c r="C30" s="80"/>
      <c r="D30" s="80"/>
      <c r="E30" s="81"/>
      <c r="F30" s="81"/>
      <c r="G30" s="82">
        <f>ROUND(SUM(F32:F35),2)</f>
        <v>0</v>
      </c>
    </row>
    <row r="31" spans="1:7" ht="21.75" customHeight="1">
      <c r="A31" s="191" t="s">
        <v>208</v>
      </c>
      <c r="B31" s="138" t="s">
        <v>209</v>
      </c>
      <c r="C31" s="104"/>
      <c r="D31" s="104"/>
      <c r="E31" s="105"/>
      <c r="F31" s="105"/>
      <c r="G31" s="117"/>
    </row>
    <row r="32" spans="1:7" ht="48.75" customHeight="1">
      <c r="A32" s="53" t="s">
        <v>210</v>
      </c>
      <c r="B32" s="107" t="s">
        <v>211</v>
      </c>
      <c r="C32" s="91" t="s">
        <v>44</v>
      </c>
      <c r="D32" s="92">
        <v>165</v>
      </c>
      <c r="E32" s="156"/>
      <c r="F32" s="235">
        <f>ROUND((D32*E32),2)</f>
        <v>0</v>
      </c>
      <c r="G32" s="180"/>
    </row>
    <row r="33" spans="1:7" ht="25.5">
      <c r="A33" s="57" t="s">
        <v>212</v>
      </c>
      <c r="B33" s="107" t="s">
        <v>213</v>
      </c>
      <c r="C33" s="91" t="s">
        <v>23</v>
      </c>
      <c r="D33" s="92">
        <v>348</v>
      </c>
      <c r="E33" s="163"/>
      <c r="F33" s="235">
        <f>ROUND((D33*E33),2)</f>
        <v>0</v>
      </c>
      <c r="G33" s="180"/>
    </row>
    <row r="34" spans="1:7" ht="25.5">
      <c r="A34" s="57" t="s">
        <v>214</v>
      </c>
      <c r="B34" s="107" t="s">
        <v>215</v>
      </c>
      <c r="C34" s="91" t="s">
        <v>23</v>
      </c>
      <c r="D34" s="92">
        <v>325.60000000000002</v>
      </c>
      <c r="E34" s="163"/>
      <c r="F34" s="235">
        <f>ROUND((D34*E34),2)</f>
        <v>0</v>
      </c>
      <c r="G34" s="180"/>
    </row>
    <row r="35" spans="1:7" ht="24.95" customHeight="1">
      <c r="A35" s="57" t="s">
        <v>216</v>
      </c>
      <c r="B35" s="107" t="s">
        <v>217</v>
      </c>
      <c r="C35" s="91" t="s">
        <v>23</v>
      </c>
      <c r="D35" s="92">
        <v>55.89</v>
      </c>
      <c r="E35" s="163"/>
      <c r="F35" s="235">
        <f>ROUND((D35*E35),2)</f>
        <v>0</v>
      </c>
      <c r="G35" s="180"/>
    </row>
    <row r="36" spans="1:7">
      <c r="A36" s="164"/>
      <c r="B36" s="165"/>
      <c r="C36" s="160"/>
      <c r="D36" s="160"/>
      <c r="E36" s="161"/>
      <c r="F36" s="242"/>
      <c r="G36" s="234"/>
    </row>
    <row r="37" spans="1:7" ht="21.75" customHeight="1">
      <c r="A37" s="243">
        <v>2.4</v>
      </c>
      <c r="B37" s="244" t="s">
        <v>50</v>
      </c>
      <c r="C37" s="245"/>
      <c r="D37" s="245"/>
      <c r="E37" s="246"/>
      <c r="F37" s="246"/>
      <c r="G37" s="247">
        <f>ROUND(SUM(F39:F42),2)</f>
        <v>0</v>
      </c>
    </row>
    <row r="38" spans="1:7" ht="25.5">
      <c r="A38" s="191" t="s">
        <v>218</v>
      </c>
      <c r="B38" s="138" t="s">
        <v>52</v>
      </c>
      <c r="C38" s="104"/>
      <c r="D38" s="104"/>
      <c r="E38" s="105"/>
      <c r="F38" s="105"/>
      <c r="G38" s="117"/>
    </row>
    <row r="39" spans="1:7" ht="38.25">
      <c r="A39" s="53" t="s">
        <v>219</v>
      </c>
      <c r="B39" s="107" t="s">
        <v>220</v>
      </c>
      <c r="C39" s="91" t="s">
        <v>30</v>
      </c>
      <c r="D39" s="92">
        <v>181.02</v>
      </c>
      <c r="E39" s="166"/>
      <c r="F39" s="235">
        <f>ROUND((D39*E39),2)</f>
        <v>0</v>
      </c>
      <c r="G39" s="180"/>
    </row>
    <row r="40" spans="1:7" ht="38.25">
      <c r="A40" s="53" t="s">
        <v>221</v>
      </c>
      <c r="B40" s="107" t="s">
        <v>56</v>
      </c>
      <c r="C40" s="91" t="s">
        <v>30</v>
      </c>
      <c r="D40" s="92">
        <v>12.93</v>
      </c>
      <c r="E40" s="166"/>
      <c r="F40" s="235">
        <f>ROUND((D40*E40),2)</f>
        <v>0</v>
      </c>
      <c r="G40" s="180"/>
    </row>
    <row r="41" spans="1:7" ht="25.5">
      <c r="A41" s="53" t="s">
        <v>222</v>
      </c>
      <c r="B41" s="107" t="s">
        <v>58</v>
      </c>
      <c r="C41" s="91" t="s">
        <v>30</v>
      </c>
      <c r="D41" s="92">
        <v>34.869999999999997</v>
      </c>
      <c r="E41" s="166"/>
      <c r="F41" s="235">
        <f>ROUND((D41*E41),2)</f>
        <v>0</v>
      </c>
      <c r="G41" s="180"/>
    </row>
    <row r="42" spans="1:7" ht="25.5">
      <c r="A42" s="53" t="s">
        <v>223</v>
      </c>
      <c r="B42" s="107" t="s">
        <v>60</v>
      </c>
      <c r="C42" s="91" t="s">
        <v>23</v>
      </c>
      <c r="D42" s="92">
        <v>160.5</v>
      </c>
      <c r="E42" s="166"/>
      <c r="F42" s="235">
        <f>ROUND((D42*E42),2)</f>
        <v>0</v>
      </c>
      <c r="G42" s="180"/>
    </row>
    <row r="43" spans="1:7">
      <c r="A43" s="173"/>
      <c r="B43" s="248"/>
      <c r="C43" s="249"/>
      <c r="D43" s="249"/>
      <c r="E43" s="250"/>
      <c r="F43" s="250"/>
      <c r="G43" s="136"/>
    </row>
    <row r="44" spans="1:7" ht="22.5" customHeight="1">
      <c r="A44" s="78">
        <v>2.5</v>
      </c>
      <c r="B44" s="101" t="s">
        <v>61</v>
      </c>
      <c r="C44" s="148"/>
      <c r="D44" s="148"/>
      <c r="E44" s="149"/>
      <c r="F44" s="149"/>
      <c r="G44" s="82">
        <f>ROUND(SUM(F46:F56),2)</f>
        <v>0</v>
      </c>
    </row>
    <row r="45" spans="1:7" ht="27" customHeight="1">
      <c r="A45" s="191" t="s">
        <v>224</v>
      </c>
      <c r="B45" s="192" t="s">
        <v>63</v>
      </c>
      <c r="C45" s="103"/>
      <c r="D45" s="104"/>
      <c r="E45" s="105"/>
      <c r="F45" s="106"/>
      <c r="G45" s="193"/>
    </row>
    <row r="46" spans="1:7" ht="33.75" customHeight="1">
      <c r="A46" s="57" t="s">
        <v>225</v>
      </c>
      <c r="B46" s="90" t="s">
        <v>226</v>
      </c>
      <c r="C46" s="91" t="s">
        <v>30</v>
      </c>
      <c r="D46" s="92">
        <v>8.14</v>
      </c>
      <c r="E46" s="156"/>
      <c r="F46" s="235">
        <f>ROUND((D46*E46),2)</f>
        <v>0</v>
      </c>
      <c r="G46" s="181"/>
    </row>
    <row r="47" spans="1:7" ht="42.75" customHeight="1">
      <c r="A47" s="57" t="s">
        <v>227</v>
      </c>
      <c r="B47" s="90" t="s">
        <v>228</v>
      </c>
      <c r="C47" s="140" t="s">
        <v>30</v>
      </c>
      <c r="D47" s="141">
        <v>8.69</v>
      </c>
      <c r="E47" s="154"/>
      <c r="F47" s="235">
        <f>ROUND((D47*E47),2)</f>
        <v>0</v>
      </c>
      <c r="G47" s="181"/>
    </row>
    <row r="48" spans="1:7" ht="34.5" customHeight="1">
      <c r="A48" s="95" t="s">
        <v>229</v>
      </c>
      <c r="B48" s="96" t="s">
        <v>67</v>
      </c>
      <c r="C48" s="97" t="s">
        <v>30</v>
      </c>
      <c r="D48" s="98">
        <v>1.78</v>
      </c>
      <c r="E48" s="167"/>
      <c r="F48" s="235">
        <f>ROUND((D48*E48),2)</f>
        <v>0</v>
      </c>
      <c r="G48" s="182"/>
    </row>
    <row r="49" spans="1:7" ht="39" customHeight="1">
      <c r="A49" s="168" t="s">
        <v>230</v>
      </c>
      <c r="B49" s="155" t="s">
        <v>71</v>
      </c>
      <c r="C49" s="151"/>
      <c r="D49" s="170"/>
      <c r="E49" s="251"/>
      <c r="F49" s="251"/>
      <c r="G49" s="181"/>
    </row>
    <row r="50" spans="1:7" ht="44.25" customHeight="1">
      <c r="A50" s="53" t="s">
        <v>231</v>
      </c>
      <c r="B50" s="107" t="s">
        <v>232</v>
      </c>
      <c r="C50" s="91" t="s">
        <v>30</v>
      </c>
      <c r="D50" s="92">
        <v>9.9</v>
      </c>
      <c r="E50" s="156"/>
      <c r="F50" s="235">
        <f>ROUND((D50*E50),2)</f>
        <v>0</v>
      </c>
      <c r="G50" s="180"/>
    </row>
    <row r="51" spans="1:7" ht="33.75" customHeight="1">
      <c r="A51" s="95" t="s">
        <v>233</v>
      </c>
      <c r="B51" s="96" t="s">
        <v>234</v>
      </c>
      <c r="C51" s="97" t="s">
        <v>30</v>
      </c>
      <c r="D51" s="98">
        <v>9.9</v>
      </c>
      <c r="E51" s="167"/>
      <c r="F51" s="235">
        <f>ROUND((D51*E51),2)</f>
        <v>0</v>
      </c>
      <c r="G51" s="182"/>
    </row>
    <row r="52" spans="1:7" ht="40.5" customHeight="1">
      <c r="A52" s="168" t="s">
        <v>235</v>
      </c>
      <c r="B52" s="155" t="s">
        <v>83</v>
      </c>
      <c r="C52" s="151"/>
      <c r="D52" s="170"/>
      <c r="E52" s="251"/>
      <c r="F52" s="251"/>
      <c r="G52" s="181"/>
    </row>
    <row r="53" spans="1:7" ht="38.25" customHeight="1">
      <c r="A53" s="53" t="s">
        <v>236</v>
      </c>
      <c r="B53" s="107" t="s">
        <v>237</v>
      </c>
      <c r="C53" s="91" t="s">
        <v>30</v>
      </c>
      <c r="D53" s="92">
        <v>1.26</v>
      </c>
      <c r="E53" s="156"/>
      <c r="F53" s="235">
        <f>ROUND((D53*E53),2)</f>
        <v>0</v>
      </c>
      <c r="G53" s="180"/>
    </row>
    <row r="54" spans="1:7" ht="41.25" customHeight="1">
      <c r="A54" s="57" t="s">
        <v>238</v>
      </c>
      <c r="B54" s="90" t="s">
        <v>239</v>
      </c>
      <c r="C54" s="140" t="s">
        <v>30</v>
      </c>
      <c r="D54" s="141">
        <v>14.85</v>
      </c>
      <c r="E54" s="154"/>
      <c r="F54" s="235">
        <f>ROUND((D54*E54),2)</f>
        <v>0</v>
      </c>
      <c r="G54" s="181"/>
    </row>
    <row r="55" spans="1:7" ht="48" customHeight="1">
      <c r="A55" s="57" t="s">
        <v>240</v>
      </c>
      <c r="B55" s="90" t="s">
        <v>241</v>
      </c>
      <c r="C55" s="140" t="s">
        <v>162</v>
      </c>
      <c r="D55" s="141">
        <v>1.89</v>
      </c>
      <c r="E55" s="154"/>
      <c r="F55" s="235">
        <f>ROUND((D55*E55),2)</f>
        <v>0</v>
      </c>
      <c r="G55" s="181"/>
    </row>
    <row r="56" spans="1:7" ht="100.5" customHeight="1">
      <c r="A56" s="57" t="s">
        <v>242</v>
      </c>
      <c r="B56" s="90" t="s">
        <v>243</v>
      </c>
      <c r="C56" s="140" t="s">
        <v>148</v>
      </c>
      <c r="D56" s="141">
        <v>3</v>
      </c>
      <c r="E56" s="154"/>
      <c r="F56" s="235">
        <f>ROUND((D56*E56),2)</f>
        <v>0</v>
      </c>
      <c r="G56" s="181"/>
    </row>
    <row r="57" spans="1:7" ht="15" customHeight="1">
      <c r="A57" s="173"/>
      <c r="B57" s="174"/>
      <c r="C57" s="175"/>
      <c r="D57" s="175"/>
      <c r="E57" s="232"/>
      <c r="F57" s="252"/>
      <c r="G57" s="136"/>
    </row>
    <row r="58" spans="1:7" ht="23.25" customHeight="1">
      <c r="A58" s="78">
        <v>2.6</v>
      </c>
      <c r="B58" s="101" t="s">
        <v>102</v>
      </c>
      <c r="C58" s="148"/>
      <c r="D58" s="148"/>
      <c r="E58" s="149"/>
      <c r="F58" s="149"/>
      <c r="G58" s="82">
        <f>ROUND(SUM(F60:F61),2)</f>
        <v>0</v>
      </c>
    </row>
    <row r="59" spans="1:7" ht="22.5" customHeight="1">
      <c r="A59" s="83" t="s">
        <v>244</v>
      </c>
      <c r="B59" s="178" t="s">
        <v>104</v>
      </c>
      <c r="C59" s="103"/>
      <c r="D59" s="104"/>
      <c r="E59" s="105"/>
      <c r="F59" s="106"/>
      <c r="G59" s="180"/>
    </row>
    <row r="60" spans="1:7" ht="93.75" customHeight="1">
      <c r="A60" s="57" t="s">
        <v>245</v>
      </c>
      <c r="B60" s="90" t="s">
        <v>246</v>
      </c>
      <c r="C60" s="91" t="s">
        <v>23</v>
      </c>
      <c r="D60" s="92">
        <v>44.4</v>
      </c>
      <c r="E60" s="156"/>
      <c r="F60" s="235">
        <f>ROUND((D60*E60),2)</f>
        <v>0</v>
      </c>
      <c r="G60" s="181"/>
    </row>
    <row r="61" spans="1:7" ht="57.75" customHeight="1">
      <c r="A61" s="57" t="s">
        <v>247</v>
      </c>
      <c r="B61" s="90" t="s">
        <v>383</v>
      </c>
      <c r="C61" s="140" t="s">
        <v>23</v>
      </c>
      <c r="D61" s="141">
        <v>5.6</v>
      </c>
      <c r="E61" s="154"/>
      <c r="F61" s="235">
        <f>ROUND((D61*E61),2)</f>
        <v>0</v>
      </c>
      <c r="G61" s="181"/>
    </row>
    <row r="62" spans="1:7" ht="18.75" customHeight="1">
      <c r="A62" s="57"/>
      <c r="B62" s="90"/>
      <c r="C62" s="140"/>
      <c r="D62" s="141"/>
      <c r="E62" s="65"/>
      <c r="F62" s="235"/>
      <c r="G62" s="181"/>
    </row>
    <row r="63" spans="1:7" ht="20.25" customHeight="1">
      <c r="A63" s="78">
        <v>2.7</v>
      </c>
      <c r="B63" s="253" t="s">
        <v>107</v>
      </c>
      <c r="C63" s="148"/>
      <c r="D63" s="148"/>
      <c r="E63" s="254"/>
      <c r="F63" s="254"/>
      <c r="G63" s="82">
        <f>ROUND(SUM(F65:F67),2)</f>
        <v>0</v>
      </c>
    </row>
    <row r="64" spans="1:7" ht="32.25" customHeight="1">
      <c r="A64" s="83" t="s">
        <v>248</v>
      </c>
      <c r="B64" s="138" t="s">
        <v>109</v>
      </c>
      <c r="C64" s="86"/>
      <c r="D64" s="86"/>
      <c r="E64" s="87"/>
      <c r="F64" s="87"/>
      <c r="G64" s="117"/>
    </row>
    <row r="65" spans="1:7" ht="61.5" customHeight="1">
      <c r="A65" s="53" t="s">
        <v>249</v>
      </c>
      <c r="B65" s="107" t="s">
        <v>250</v>
      </c>
      <c r="C65" s="91" t="s">
        <v>44</v>
      </c>
      <c r="D65" s="92">
        <v>79</v>
      </c>
      <c r="E65" s="156"/>
      <c r="F65" s="235">
        <f>ROUND((D65*E65),2)</f>
        <v>0</v>
      </c>
      <c r="G65" s="180"/>
    </row>
    <row r="66" spans="1:7" ht="38.25">
      <c r="A66" s="53" t="s">
        <v>251</v>
      </c>
      <c r="B66" s="90" t="s">
        <v>252</v>
      </c>
      <c r="C66" s="140" t="s">
        <v>23</v>
      </c>
      <c r="D66" s="141">
        <v>321</v>
      </c>
      <c r="E66" s="156"/>
      <c r="F66" s="235">
        <f>ROUND((D66*E66),2)</f>
        <v>0</v>
      </c>
      <c r="G66" s="181"/>
    </row>
    <row r="67" spans="1:7" ht="42" customHeight="1">
      <c r="A67" s="53" t="s">
        <v>253</v>
      </c>
      <c r="B67" s="90" t="s">
        <v>254</v>
      </c>
      <c r="C67" s="140" t="s">
        <v>23</v>
      </c>
      <c r="D67" s="141">
        <v>65.84</v>
      </c>
      <c r="E67" s="156"/>
      <c r="F67" s="235">
        <f>ROUND((D67*E67),2)</f>
        <v>0</v>
      </c>
      <c r="G67" s="181"/>
    </row>
    <row r="68" spans="1:7">
      <c r="A68" s="173"/>
      <c r="B68" s="174"/>
      <c r="C68" s="175"/>
      <c r="D68" s="176"/>
      <c r="E68" s="69"/>
      <c r="F68" s="255"/>
      <c r="G68" s="136"/>
    </row>
    <row r="69" spans="1:7" ht="31.5" customHeight="1">
      <c r="A69" s="78">
        <v>2.8</v>
      </c>
      <c r="B69" s="101" t="s">
        <v>114</v>
      </c>
      <c r="C69" s="148"/>
      <c r="D69" s="148"/>
      <c r="E69" s="254"/>
      <c r="F69" s="254"/>
      <c r="G69" s="82">
        <f>ROUND(SUM(F71:F72),2)</f>
        <v>0</v>
      </c>
    </row>
    <row r="70" spans="1:7" ht="16.5" customHeight="1">
      <c r="A70" s="83" t="s">
        <v>255</v>
      </c>
      <c r="B70" s="138" t="s">
        <v>116</v>
      </c>
      <c r="C70" s="103"/>
      <c r="D70" s="104"/>
      <c r="E70" s="105"/>
      <c r="F70" s="106"/>
      <c r="G70" s="117"/>
    </row>
    <row r="71" spans="1:7" ht="303.75" customHeight="1">
      <c r="A71" s="57" t="s">
        <v>256</v>
      </c>
      <c r="B71" s="90" t="s">
        <v>465</v>
      </c>
      <c r="C71" s="91" t="s">
        <v>23</v>
      </c>
      <c r="D71" s="92">
        <v>160.5</v>
      </c>
      <c r="E71" s="163"/>
      <c r="F71" s="235">
        <f>ROUND((D71*E71),2)</f>
        <v>0</v>
      </c>
      <c r="G71" s="181"/>
    </row>
    <row r="72" spans="1:7" ht="51" customHeight="1">
      <c r="A72" s="57" t="s">
        <v>257</v>
      </c>
      <c r="B72" s="188" t="s">
        <v>258</v>
      </c>
      <c r="C72" s="140" t="s">
        <v>44</v>
      </c>
      <c r="D72" s="141">
        <v>21.4</v>
      </c>
      <c r="E72" s="154"/>
      <c r="F72" s="235">
        <f>ROUND((D72*E72),2)</f>
        <v>0</v>
      </c>
      <c r="G72" s="181"/>
    </row>
    <row r="73" spans="1:7" ht="21.75" customHeight="1">
      <c r="A73" s="95"/>
      <c r="B73" s="96"/>
      <c r="C73" s="97"/>
      <c r="D73" s="98"/>
      <c r="E73" s="99"/>
      <c r="F73" s="256"/>
      <c r="G73" s="182"/>
    </row>
    <row r="74" spans="1:7" ht="25.5">
      <c r="A74" s="78">
        <v>2.9</v>
      </c>
      <c r="B74" s="101" t="s">
        <v>118</v>
      </c>
      <c r="C74" s="148"/>
      <c r="D74" s="148"/>
      <c r="E74" s="254"/>
      <c r="F74" s="254"/>
      <c r="G74" s="82">
        <f>ROUND(SUM(F76:F80),2)</f>
        <v>0</v>
      </c>
    </row>
    <row r="75" spans="1:7" ht="19.5" customHeight="1">
      <c r="A75" s="83" t="s">
        <v>259</v>
      </c>
      <c r="B75" s="138" t="s">
        <v>120</v>
      </c>
      <c r="C75" s="86"/>
      <c r="D75" s="86"/>
      <c r="E75" s="87"/>
      <c r="F75" s="87"/>
      <c r="G75" s="117"/>
    </row>
    <row r="76" spans="1:7" ht="191.25">
      <c r="A76" s="164" t="s">
        <v>260</v>
      </c>
      <c r="B76" s="257" t="s">
        <v>261</v>
      </c>
      <c r="C76" s="160" t="s">
        <v>49</v>
      </c>
      <c r="D76" s="237">
        <v>12</v>
      </c>
      <c r="E76" s="197"/>
      <c r="F76" s="235">
        <f>ROUND((D76*E76),2)</f>
        <v>0</v>
      </c>
      <c r="G76" s="234"/>
    </row>
    <row r="77" spans="1:7">
      <c r="A77" s="168" t="s">
        <v>262</v>
      </c>
      <c r="B77" s="155" t="s">
        <v>263</v>
      </c>
      <c r="C77" s="151"/>
      <c r="D77" s="151"/>
      <c r="E77" s="195"/>
      <c r="F77" s="152"/>
      <c r="G77" s="181"/>
    </row>
    <row r="78" spans="1:7" ht="201" customHeight="1">
      <c r="A78" s="57" t="s">
        <v>264</v>
      </c>
      <c r="B78" s="183" t="s">
        <v>265</v>
      </c>
      <c r="C78" s="140" t="s">
        <v>23</v>
      </c>
      <c r="D78" s="140">
        <v>53.55</v>
      </c>
      <c r="E78" s="163"/>
      <c r="F78" s="235">
        <f>ROUND((D78*E78),2)</f>
        <v>0</v>
      </c>
      <c r="G78" s="181"/>
    </row>
    <row r="79" spans="1:7" ht="21.75" customHeight="1">
      <c r="A79" s="83" t="s">
        <v>266</v>
      </c>
      <c r="B79" s="155" t="s">
        <v>267</v>
      </c>
      <c r="C79" s="150"/>
      <c r="D79" s="151"/>
      <c r="E79" s="258"/>
      <c r="F79" s="153"/>
      <c r="G79" s="181"/>
    </row>
    <row r="80" spans="1:7" ht="38.25">
      <c r="A80" s="53" t="s">
        <v>268</v>
      </c>
      <c r="B80" s="188" t="s">
        <v>269</v>
      </c>
      <c r="C80" s="91" t="s">
        <v>23</v>
      </c>
      <c r="D80" s="92">
        <v>83.85</v>
      </c>
      <c r="E80" s="179"/>
      <c r="F80" s="235">
        <f>ROUND((D80*E80),2)</f>
        <v>0</v>
      </c>
      <c r="G80" s="181"/>
    </row>
    <row r="81" spans="1:7">
      <c r="A81" s="173"/>
      <c r="B81" s="174"/>
      <c r="C81" s="175"/>
      <c r="D81" s="175"/>
      <c r="E81" s="232"/>
      <c r="F81" s="252"/>
      <c r="G81" s="136"/>
    </row>
    <row r="82" spans="1:7" ht="25.5" customHeight="1">
      <c r="A82" s="259">
        <v>2.1</v>
      </c>
      <c r="B82" s="260" t="s">
        <v>123</v>
      </c>
      <c r="C82" s="261"/>
      <c r="D82" s="261"/>
      <c r="E82" s="262"/>
      <c r="F82" s="262"/>
      <c r="G82" s="263">
        <f>ROUND(SUM(F84:F87),2)</f>
        <v>0</v>
      </c>
    </row>
    <row r="83" spans="1:7" ht="22.5" customHeight="1">
      <c r="A83" s="264" t="s">
        <v>270</v>
      </c>
      <c r="B83" s="178" t="s">
        <v>125</v>
      </c>
      <c r="C83" s="103"/>
      <c r="D83" s="104"/>
      <c r="E83" s="105"/>
      <c r="F83" s="106"/>
      <c r="G83" s="180"/>
    </row>
    <row r="84" spans="1:7" ht="154.15" customHeight="1">
      <c r="A84" s="57" t="s">
        <v>271</v>
      </c>
      <c r="B84" s="183" t="s">
        <v>272</v>
      </c>
      <c r="C84" s="91" t="s">
        <v>23</v>
      </c>
      <c r="D84" s="92">
        <v>506.65</v>
      </c>
      <c r="E84" s="163"/>
      <c r="F84" s="235">
        <f>ROUND((D84*E84),2)</f>
        <v>0</v>
      </c>
      <c r="G84" s="181"/>
    </row>
    <row r="85" spans="1:7" ht="24.75" customHeight="1">
      <c r="A85" s="168" t="s">
        <v>273</v>
      </c>
      <c r="B85" s="169" t="s">
        <v>131</v>
      </c>
      <c r="C85" s="265"/>
      <c r="D85" s="266"/>
      <c r="E85" s="267"/>
      <c r="F85" s="268"/>
      <c r="G85" s="64"/>
    </row>
    <row r="86" spans="1:7" ht="99.75" customHeight="1">
      <c r="A86" s="53" t="s">
        <v>274</v>
      </c>
      <c r="B86" s="107" t="s">
        <v>275</v>
      </c>
      <c r="C86" s="91" t="s">
        <v>23</v>
      </c>
      <c r="D86" s="92">
        <v>481.5</v>
      </c>
      <c r="E86" s="163"/>
      <c r="F86" s="235">
        <f>ROUND((D86*E86),2)</f>
        <v>0</v>
      </c>
      <c r="G86" s="180"/>
    </row>
    <row r="87" spans="1:7" ht="22.5" customHeight="1">
      <c r="A87" s="57" t="s">
        <v>276</v>
      </c>
      <c r="B87" s="90" t="s">
        <v>277</v>
      </c>
      <c r="C87" s="140" t="s">
        <v>23</v>
      </c>
      <c r="D87" s="141">
        <v>52.18</v>
      </c>
      <c r="E87" s="154"/>
      <c r="F87" s="269">
        <f>ROUND((D87*E87),2)</f>
        <v>0</v>
      </c>
      <c r="G87" s="181"/>
    </row>
    <row r="88" spans="1:7">
      <c r="A88" s="173"/>
      <c r="B88" s="174"/>
      <c r="C88" s="175"/>
      <c r="D88" s="175"/>
      <c r="E88" s="232"/>
      <c r="F88" s="252"/>
      <c r="G88" s="136"/>
    </row>
    <row r="89" spans="1:7" ht="25.5">
      <c r="A89" s="78">
        <v>2.11</v>
      </c>
      <c r="B89" s="253" t="s">
        <v>278</v>
      </c>
      <c r="C89" s="148"/>
      <c r="D89" s="148"/>
      <c r="E89" s="254"/>
      <c r="F89" s="254"/>
      <c r="G89" s="82">
        <f>ROUND(SUM(F91),2)</f>
        <v>0</v>
      </c>
    </row>
    <row r="90" spans="1:7">
      <c r="A90" s="83" t="s">
        <v>279</v>
      </c>
      <c r="B90" s="178" t="s">
        <v>280</v>
      </c>
      <c r="C90" s="91"/>
      <c r="D90" s="91"/>
      <c r="E90" s="179"/>
      <c r="F90" s="241"/>
      <c r="G90" s="180"/>
    </row>
    <row r="91" spans="1:7" ht="51">
      <c r="A91" s="57" t="s">
        <v>281</v>
      </c>
      <c r="B91" s="90" t="s">
        <v>282</v>
      </c>
      <c r="C91" s="140" t="s">
        <v>162</v>
      </c>
      <c r="D91" s="141">
        <v>19</v>
      </c>
      <c r="E91" s="154"/>
      <c r="F91" s="235">
        <f>ROUND((D91*E91),2)</f>
        <v>0</v>
      </c>
      <c r="G91" s="181"/>
    </row>
    <row r="92" spans="1:7">
      <c r="A92" s="95"/>
      <c r="B92" s="96"/>
      <c r="C92" s="97"/>
      <c r="D92" s="97"/>
      <c r="E92" s="189"/>
      <c r="F92" s="270"/>
      <c r="G92" s="182"/>
    </row>
    <row r="93" spans="1:7" ht="23.25" customHeight="1">
      <c r="A93" s="78">
        <v>2.12</v>
      </c>
      <c r="B93" s="253" t="s">
        <v>140</v>
      </c>
      <c r="C93" s="271"/>
      <c r="D93" s="148"/>
      <c r="E93" s="254"/>
      <c r="F93" s="254"/>
      <c r="G93" s="112">
        <f>ROUND(SUM(F94),2)</f>
        <v>0</v>
      </c>
    </row>
    <row r="94" spans="1:7" ht="18.75" customHeight="1">
      <c r="A94" s="53" t="s">
        <v>283</v>
      </c>
      <c r="B94" s="107" t="s">
        <v>142</v>
      </c>
      <c r="C94" s="91" t="s">
        <v>37</v>
      </c>
      <c r="D94" s="92">
        <v>1</v>
      </c>
      <c r="E94" s="93"/>
      <c r="F94" s="235">
        <f>ROUND((D94*E94),2)</f>
        <v>0</v>
      </c>
      <c r="G94" s="180"/>
    </row>
    <row r="95" spans="1:7">
      <c r="A95" s="164"/>
      <c r="B95" s="165"/>
      <c r="C95" s="160"/>
      <c r="D95" s="160"/>
      <c r="E95" s="161"/>
      <c r="F95" s="242"/>
      <c r="G95" s="234"/>
    </row>
    <row r="96" spans="1:7">
      <c r="A96" s="78">
        <v>2.13</v>
      </c>
      <c r="B96" s="272" t="s">
        <v>143</v>
      </c>
      <c r="C96" s="271"/>
      <c r="D96" s="148"/>
      <c r="E96" s="273"/>
      <c r="F96" s="274"/>
      <c r="G96" s="112">
        <f>ROUND(SUM(F98:F128),2)</f>
        <v>0</v>
      </c>
    </row>
    <row r="97" spans="1:9" ht="18.75" customHeight="1">
      <c r="A97" s="275" t="s">
        <v>284</v>
      </c>
      <c r="B97" s="84" t="s">
        <v>145</v>
      </c>
      <c r="C97" s="276"/>
      <c r="D97" s="277"/>
      <c r="E97" s="278"/>
      <c r="F97" s="279"/>
      <c r="G97" s="117"/>
    </row>
    <row r="98" spans="1:9" ht="25.5">
      <c r="A98" s="140" t="s">
        <v>285</v>
      </c>
      <c r="B98" s="203" t="s">
        <v>147</v>
      </c>
      <c r="C98" s="204" t="s">
        <v>148</v>
      </c>
      <c r="D98" s="205">
        <v>18</v>
      </c>
      <c r="E98" s="156"/>
      <c r="F98" s="235">
        <f t="shared" ref="F98:F120" si="1">ROUND((D98*E98),2)</f>
        <v>0</v>
      </c>
      <c r="G98" s="181"/>
    </row>
    <row r="99" spans="1:9" ht="30" customHeight="1">
      <c r="A99" s="140" t="s">
        <v>286</v>
      </c>
      <c r="B99" s="203" t="s">
        <v>149</v>
      </c>
      <c r="C99" s="207" t="s">
        <v>148</v>
      </c>
      <c r="D99" s="208">
        <v>36</v>
      </c>
      <c r="E99" s="156"/>
      <c r="F99" s="235">
        <f t="shared" si="1"/>
        <v>0</v>
      </c>
      <c r="G99" s="181"/>
    </row>
    <row r="100" spans="1:9" ht="31.5" customHeight="1">
      <c r="A100" s="140" t="s">
        <v>287</v>
      </c>
      <c r="B100" s="203" t="s">
        <v>150</v>
      </c>
      <c r="C100" s="207" t="s">
        <v>148</v>
      </c>
      <c r="D100" s="208">
        <v>3</v>
      </c>
      <c r="E100" s="156"/>
      <c r="F100" s="235">
        <f t="shared" si="1"/>
        <v>0</v>
      </c>
      <c r="G100" s="181"/>
    </row>
    <row r="101" spans="1:9" s="76" customFormat="1" ht="33.75" customHeight="1">
      <c r="A101" s="140" t="s">
        <v>288</v>
      </c>
      <c r="B101" s="203" t="s">
        <v>151</v>
      </c>
      <c r="C101" s="207" t="s">
        <v>148</v>
      </c>
      <c r="D101" s="208">
        <v>7</v>
      </c>
      <c r="E101" s="156"/>
      <c r="F101" s="235">
        <f t="shared" si="1"/>
        <v>0</v>
      </c>
      <c r="G101" s="181"/>
      <c r="H101" s="49"/>
      <c r="I101" s="49"/>
    </row>
    <row r="102" spans="1:9" s="76" customFormat="1" ht="84" customHeight="1">
      <c r="A102" s="140" t="s">
        <v>289</v>
      </c>
      <c r="B102" s="203" t="s">
        <v>152</v>
      </c>
      <c r="C102" s="207" t="s">
        <v>148</v>
      </c>
      <c r="D102" s="208">
        <v>36</v>
      </c>
      <c r="E102" s="156"/>
      <c r="F102" s="235">
        <f t="shared" si="1"/>
        <v>0</v>
      </c>
      <c r="G102" s="181"/>
      <c r="H102" s="49"/>
      <c r="I102" s="49"/>
    </row>
    <row r="103" spans="1:9" s="76" customFormat="1" ht="131.25" customHeight="1">
      <c r="A103" s="140" t="s">
        <v>290</v>
      </c>
      <c r="B103" s="203" t="s">
        <v>153</v>
      </c>
      <c r="C103" s="207" t="s">
        <v>148</v>
      </c>
      <c r="D103" s="208">
        <v>36</v>
      </c>
      <c r="E103" s="156"/>
      <c r="F103" s="235">
        <f t="shared" si="1"/>
        <v>0</v>
      </c>
      <c r="G103" s="181"/>
      <c r="H103" s="49"/>
      <c r="I103" s="49"/>
    </row>
    <row r="104" spans="1:9" s="76" customFormat="1" ht="92.25" customHeight="1">
      <c r="A104" s="140" t="s">
        <v>291</v>
      </c>
      <c r="B104" s="203" t="s">
        <v>154</v>
      </c>
      <c r="C104" s="207" t="s">
        <v>148</v>
      </c>
      <c r="D104" s="208">
        <v>18</v>
      </c>
      <c r="E104" s="156"/>
      <c r="F104" s="235">
        <f t="shared" si="1"/>
        <v>0</v>
      </c>
      <c r="G104" s="181"/>
      <c r="H104" s="49"/>
      <c r="I104" s="49"/>
    </row>
    <row r="105" spans="1:9" s="76" customFormat="1" ht="76.5">
      <c r="A105" s="140" t="s">
        <v>292</v>
      </c>
      <c r="B105" s="203" t="s">
        <v>155</v>
      </c>
      <c r="C105" s="207" t="s">
        <v>148</v>
      </c>
      <c r="D105" s="208">
        <v>3</v>
      </c>
      <c r="E105" s="156"/>
      <c r="F105" s="235">
        <f t="shared" si="1"/>
        <v>0</v>
      </c>
      <c r="G105" s="181"/>
      <c r="H105" s="49"/>
      <c r="I105" s="49"/>
    </row>
    <row r="106" spans="1:9" s="76" customFormat="1" ht="69.75" customHeight="1">
      <c r="A106" s="140" t="s">
        <v>293</v>
      </c>
      <c r="B106" s="203" t="s">
        <v>156</v>
      </c>
      <c r="C106" s="207" t="s">
        <v>148</v>
      </c>
      <c r="D106" s="208">
        <v>18</v>
      </c>
      <c r="E106" s="156"/>
      <c r="F106" s="235">
        <f t="shared" si="1"/>
        <v>0</v>
      </c>
      <c r="G106" s="181"/>
      <c r="H106" s="49"/>
      <c r="I106" s="49"/>
    </row>
    <row r="107" spans="1:9" s="76" customFormat="1" ht="137.25" customHeight="1">
      <c r="A107" s="140" t="s">
        <v>294</v>
      </c>
      <c r="B107" s="203" t="s">
        <v>157</v>
      </c>
      <c r="C107" s="207" t="s">
        <v>148</v>
      </c>
      <c r="D107" s="208">
        <v>18</v>
      </c>
      <c r="E107" s="156"/>
      <c r="F107" s="235">
        <f t="shared" si="1"/>
        <v>0</v>
      </c>
      <c r="G107" s="181"/>
      <c r="H107" s="49"/>
      <c r="I107" s="49"/>
    </row>
    <row r="108" spans="1:9" s="76" customFormat="1" ht="25.5">
      <c r="A108" s="140" t="s">
        <v>295</v>
      </c>
      <c r="B108" s="203" t="s">
        <v>158</v>
      </c>
      <c r="C108" s="207" t="s">
        <v>148</v>
      </c>
      <c r="D108" s="141">
        <v>21</v>
      </c>
      <c r="E108" s="156"/>
      <c r="F108" s="235">
        <f t="shared" si="1"/>
        <v>0</v>
      </c>
      <c r="G108" s="181"/>
      <c r="H108" s="49"/>
      <c r="I108" s="49"/>
    </row>
    <row r="109" spans="1:9" s="76" customFormat="1" ht="51">
      <c r="A109" s="140" t="s">
        <v>296</v>
      </c>
      <c r="B109" s="203" t="s">
        <v>297</v>
      </c>
      <c r="C109" s="207" t="s">
        <v>148</v>
      </c>
      <c r="D109" s="208">
        <v>1</v>
      </c>
      <c r="E109" s="156"/>
      <c r="F109" s="235">
        <f t="shared" si="1"/>
        <v>0</v>
      </c>
      <c r="G109" s="181"/>
      <c r="H109" s="49"/>
      <c r="I109" s="49"/>
    </row>
    <row r="110" spans="1:9" s="76" customFormat="1" ht="51">
      <c r="A110" s="140" t="s">
        <v>298</v>
      </c>
      <c r="B110" s="203" t="s">
        <v>299</v>
      </c>
      <c r="C110" s="207" t="s">
        <v>148</v>
      </c>
      <c r="D110" s="208">
        <v>1</v>
      </c>
      <c r="E110" s="156"/>
      <c r="F110" s="235">
        <f t="shared" si="1"/>
        <v>0</v>
      </c>
      <c r="G110" s="181"/>
      <c r="H110" s="49"/>
      <c r="I110" s="49"/>
    </row>
    <row r="111" spans="1:9" s="76" customFormat="1" ht="120.75" customHeight="1">
      <c r="A111" s="140" t="s">
        <v>300</v>
      </c>
      <c r="B111" s="203" t="s">
        <v>301</v>
      </c>
      <c r="C111" s="207" t="s">
        <v>162</v>
      </c>
      <c r="D111" s="208">
        <v>12</v>
      </c>
      <c r="E111" s="156"/>
      <c r="F111" s="235">
        <f t="shared" si="1"/>
        <v>0</v>
      </c>
      <c r="G111" s="181"/>
      <c r="H111" s="49"/>
      <c r="I111" s="49"/>
    </row>
    <row r="112" spans="1:9" s="76" customFormat="1" ht="112.5" customHeight="1">
      <c r="A112" s="140" t="s">
        <v>302</v>
      </c>
      <c r="B112" s="203" t="s">
        <v>303</v>
      </c>
      <c r="C112" s="207" t="s">
        <v>162</v>
      </c>
      <c r="D112" s="208">
        <v>12</v>
      </c>
      <c r="E112" s="156"/>
      <c r="F112" s="235">
        <f t="shared" si="1"/>
        <v>0</v>
      </c>
      <c r="G112" s="181"/>
      <c r="H112" s="49"/>
      <c r="I112" s="49"/>
    </row>
    <row r="113" spans="1:9" s="76" customFormat="1" ht="89.25">
      <c r="A113" s="140" t="s">
        <v>304</v>
      </c>
      <c r="B113" s="203" t="s">
        <v>305</v>
      </c>
      <c r="C113" s="207" t="s">
        <v>162</v>
      </c>
      <c r="D113" s="208">
        <v>16</v>
      </c>
      <c r="E113" s="156"/>
      <c r="F113" s="235">
        <f t="shared" si="1"/>
        <v>0</v>
      </c>
      <c r="G113" s="181"/>
      <c r="H113" s="49"/>
      <c r="I113" s="49"/>
    </row>
    <row r="114" spans="1:9" s="76" customFormat="1" ht="76.5">
      <c r="A114" s="140" t="s">
        <v>306</v>
      </c>
      <c r="B114" s="203" t="s">
        <v>307</v>
      </c>
      <c r="C114" s="207" t="s">
        <v>162</v>
      </c>
      <c r="D114" s="208">
        <v>16</v>
      </c>
      <c r="E114" s="156"/>
      <c r="F114" s="235">
        <f t="shared" si="1"/>
        <v>0</v>
      </c>
      <c r="G114" s="181"/>
      <c r="H114" s="49"/>
      <c r="I114" s="49"/>
    </row>
    <row r="115" spans="1:9" s="76" customFormat="1" ht="99" customHeight="1">
      <c r="A115" s="140" t="s">
        <v>308</v>
      </c>
      <c r="B115" s="203" t="s">
        <v>168</v>
      </c>
      <c r="C115" s="207" t="s">
        <v>162</v>
      </c>
      <c r="D115" s="208">
        <v>80</v>
      </c>
      <c r="E115" s="156"/>
      <c r="F115" s="235">
        <f t="shared" si="1"/>
        <v>0</v>
      </c>
      <c r="G115" s="181"/>
      <c r="H115" s="49"/>
      <c r="I115" s="49"/>
    </row>
    <row r="116" spans="1:9" s="76" customFormat="1" ht="108.75" customHeight="1">
      <c r="A116" s="140" t="s">
        <v>309</v>
      </c>
      <c r="B116" s="203" t="s">
        <v>169</v>
      </c>
      <c r="C116" s="207" t="s">
        <v>162</v>
      </c>
      <c r="D116" s="208">
        <v>93</v>
      </c>
      <c r="E116" s="156"/>
      <c r="F116" s="235">
        <f t="shared" si="1"/>
        <v>0</v>
      </c>
      <c r="G116" s="181"/>
      <c r="H116" s="49"/>
      <c r="I116" s="49"/>
    </row>
    <row r="117" spans="1:9" s="76" customFormat="1" ht="25.5">
      <c r="A117" s="140" t="s">
        <v>310</v>
      </c>
      <c r="B117" s="203" t="s">
        <v>311</v>
      </c>
      <c r="C117" s="207" t="s">
        <v>148</v>
      </c>
      <c r="D117" s="211">
        <v>24</v>
      </c>
      <c r="E117" s="156"/>
      <c r="F117" s="235">
        <f t="shared" si="1"/>
        <v>0</v>
      </c>
      <c r="G117" s="181"/>
      <c r="H117" s="49"/>
      <c r="I117" s="49"/>
    </row>
    <row r="118" spans="1:9" s="76" customFormat="1" ht="46.5" customHeight="1">
      <c r="A118" s="140" t="s">
        <v>312</v>
      </c>
      <c r="B118" s="203" t="s">
        <v>313</v>
      </c>
      <c r="C118" s="207" t="s">
        <v>148</v>
      </c>
      <c r="D118" s="211">
        <v>3</v>
      </c>
      <c r="E118" s="156"/>
      <c r="F118" s="235">
        <f t="shared" si="1"/>
        <v>0</v>
      </c>
      <c r="G118" s="181"/>
      <c r="H118" s="49"/>
      <c r="I118" s="49"/>
    </row>
    <row r="119" spans="1:9" s="76" customFormat="1" ht="98.25" customHeight="1">
      <c r="A119" s="140" t="s">
        <v>314</v>
      </c>
      <c r="B119" s="203" t="s">
        <v>315</v>
      </c>
      <c r="C119" s="207" t="s">
        <v>148</v>
      </c>
      <c r="D119" s="211">
        <v>27</v>
      </c>
      <c r="E119" s="156"/>
      <c r="F119" s="235">
        <f t="shared" si="1"/>
        <v>0</v>
      </c>
      <c r="G119" s="181"/>
      <c r="H119" s="49"/>
      <c r="I119" s="49"/>
    </row>
    <row r="120" spans="1:9" s="76" customFormat="1" ht="88.5" customHeight="1">
      <c r="A120" s="140" t="s">
        <v>316</v>
      </c>
      <c r="B120" s="203" t="s">
        <v>173</v>
      </c>
      <c r="C120" s="207" t="s">
        <v>148</v>
      </c>
      <c r="D120" s="208">
        <v>28</v>
      </c>
      <c r="E120" s="156"/>
      <c r="F120" s="235">
        <f t="shared" si="1"/>
        <v>0</v>
      </c>
      <c r="G120" s="181"/>
      <c r="H120" s="49"/>
      <c r="I120" s="49"/>
    </row>
    <row r="121" spans="1:9" s="76" customFormat="1" ht="20.25" customHeight="1">
      <c r="A121" s="280" t="s">
        <v>317</v>
      </c>
      <c r="B121" s="281" t="s">
        <v>174</v>
      </c>
      <c r="C121" s="282"/>
      <c r="D121" s="283"/>
      <c r="E121" s="284"/>
      <c r="F121" s="285"/>
      <c r="G121" s="286"/>
      <c r="H121" s="49"/>
      <c r="I121" s="49"/>
    </row>
    <row r="122" spans="1:9" s="76" customFormat="1" ht="151.5" customHeight="1">
      <c r="A122" s="208" t="s">
        <v>318</v>
      </c>
      <c r="B122" s="203" t="s">
        <v>175</v>
      </c>
      <c r="C122" s="217" t="s">
        <v>167</v>
      </c>
      <c r="D122" s="218">
        <v>1</v>
      </c>
      <c r="E122" s="156"/>
      <c r="F122" s="235">
        <f>ROUND((D122*E122),2)</f>
        <v>0</v>
      </c>
      <c r="G122" s="181"/>
      <c r="H122" s="49"/>
      <c r="I122" s="49"/>
    </row>
    <row r="123" spans="1:9" s="76" customFormat="1">
      <c r="A123" s="280" t="s">
        <v>319</v>
      </c>
      <c r="B123" s="220" t="s">
        <v>176</v>
      </c>
      <c r="C123" s="282"/>
      <c r="D123" s="283"/>
      <c r="E123" s="156"/>
      <c r="F123" s="235"/>
      <c r="G123" s="172"/>
      <c r="H123" s="49"/>
      <c r="I123" s="49"/>
    </row>
    <row r="124" spans="1:9" s="76" customFormat="1" ht="58.5" customHeight="1">
      <c r="A124" s="208" t="s">
        <v>320</v>
      </c>
      <c r="B124" s="203" t="s">
        <v>177</v>
      </c>
      <c r="C124" s="204" t="s">
        <v>44</v>
      </c>
      <c r="D124" s="205">
        <v>22</v>
      </c>
      <c r="E124" s="156"/>
      <c r="F124" s="235">
        <f>ROUND((D124*E124),2)</f>
        <v>0</v>
      </c>
      <c r="G124" s="181"/>
      <c r="H124" s="49"/>
      <c r="I124" s="49"/>
    </row>
    <row r="125" spans="1:9" s="76" customFormat="1" ht="162.75" customHeight="1">
      <c r="A125" s="208" t="s">
        <v>321</v>
      </c>
      <c r="B125" s="203" t="s">
        <v>178</v>
      </c>
      <c r="C125" s="207" t="s">
        <v>162</v>
      </c>
      <c r="D125" s="208">
        <v>75</v>
      </c>
      <c r="E125" s="156"/>
      <c r="F125" s="235">
        <f>ROUND((D125*E125),2)</f>
        <v>0</v>
      </c>
      <c r="G125" s="181"/>
      <c r="H125" s="49"/>
      <c r="I125" s="49"/>
    </row>
    <row r="126" spans="1:9" s="76" customFormat="1" ht="111" customHeight="1">
      <c r="A126" s="208" t="s">
        <v>322</v>
      </c>
      <c r="B126" s="203" t="s">
        <v>179</v>
      </c>
      <c r="C126" s="207" t="s">
        <v>148</v>
      </c>
      <c r="D126" s="208">
        <v>2</v>
      </c>
      <c r="E126" s="156"/>
      <c r="F126" s="235">
        <f>ROUND((D126*E126),2)</f>
        <v>0</v>
      </c>
      <c r="G126" s="181"/>
      <c r="H126" s="49"/>
      <c r="I126" s="49"/>
    </row>
    <row r="127" spans="1:9" s="76" customFormat="1" ht="39.75" customHeight="1">
      <c r="A127" s="208" t="s">
        <v>323</v>
      </c>
      <c r="B127" s="203" t="s">
        <v>180</v>
      </c>
      <c r="C127" s="207" t="s">
        <v>148</v>
      </c>
      <c r="D127" s="208">
        <v>28</v>
      </c>
      <c r="E127" s="156"/>
      <c r="F127" s="235">
        <f>ROUND((D127*E127),2)</f>
        <v>0</v>
      </c>
      <c r="G127" s="181"/>
      <c r="H127" s="49"/>
      <c r="I127" s="49"/>
    </row>
    <row r="128" spans="1:9" s="76" customFormat="1" ht="38.25">
      <c r="A128" s="208" t="s">
        <v>324</v>
      </c>
      <c r="B128" s="203" t="s">
        <v>181</v>
      </c>
      <c r="C128" s="207" t="s">
        <v>148</v>
      </c>
      <c r="D128" s="208">
        <v>3</v>
      </c>
      <c r="E128" s="156"/>
      <c r="F128" s="235">
        <f>ROUND((D128*E128),2)</f>
        <v>0</v>
      </c>
      <c r="G128" s="181"/>
      <c r="H128" s="49"/>
      <c r="I128" s="49"/>
    </row>
    <row r="129" spans="1:9" s="76" customFormat="1">
      <c r="A129" s="287"/>
      <c r="B129" s="223"/>
      <c r="C129" s="224"/>
      <c r="D129" s="224"/>
      <c r="E129" s="288"/>
      <c r="F129" s="270"/>
      <c r="G129" s="182"/>
      <c r="H129" s="49"/>
      <c r="I129" s="49"/>
    </row>
    <row r="130" spans="1:9" s="76" customFormat="1" ht="36" customHeight="1">
      <c r="A130" s="78">
        <v>2.14</v>
      </c>
      <c r="B130" s="272" t="s">
        <v>182</v>
      </c>
      <c r="C130" s="271"/>
      <c r="D130" s="148"/>
      <c r="E130" s="273"/>
      <c r="F130" s="274"/>
      <c r="G130" s="112">
        <f>ROUND(SUM(F132),2)</f>
        <v>0</v>
      </c>
      <c r="H130" s="49"/>
      <c r="I130" s="49"/>
    </row>
    <row r="131" spans="1:9" s="76" customFormat="1" ht="33" customHeight="1">
      <c r="A131" s="289" t="s">
        <v>325</v>
      </c>
      <c r="B131" s="127" t="s">
        <v>183</v>
      </c>
      <c r="C131" s="290"/>
      <c r="D131" s="291"/>
      <c r="E131" s="292"/>
      <c r="F131" s="106"/>
      <c r="G131" s="117"/>
      <c r="H131" s="49"/>
      <c r="I131" s="49"/>
    </row>
    <row r="132" spans="1:9" s="76" customFormat="1" ht="38.25">
      <c r="A132" s="211" t="s">
        <v>326</v>
      </c>
      <c r="B132" s="203" t="s">
        <v>184</v>
      </c>
      <c r="C132" s="204" t="s">
        <v>37</v>
      </c>
      <c r="D132" s="205">
        <v>1</v>
      </c>
      <c r="E132" s="293"/>
      <c r="F132" s="235">
        <f>ROUND((D132*E132),2)</f>
        <v>0</v>
      </c>
      <c r="G132" s="181"/>
      <c r="H132" s="49"/>
      <c r="I132" s="49"/>
    </row>
    <row r="133" spans="1:9" s="76" customFormat="1">
      <c r="A133" s="211"/>
      <c r="B133" s="203"/>
      <c r="C133" s="207"/>
      <c r="D133" s="207"/>
      <c r="E133" s="229"/>
      <c r="F133" s="294"/>
      <c r="G133" s="136"/>
      <c r="H133" s="49"/>
      <c r="I133" s="49"/>
    </row>
    <row r="134" spans="1:9" s="76" customFormat="1" ht="25.5" customHeight="1">
      <c r="A134" s="346" t="s">
        <v>507</v>
      </c>
      <c r="B134" s="346"/>
      <c r="C134" s="346"/>
      <c r="D134" s="346"/>
      <c r="E134" s="346"/>
      <c r="F134" s="346"/>
      <c r="G134" s="137">
        <f>ROUND(SUM(G11:G133),2)</f>
        <v>0</v>
      </c>
      <c r="H134" s="49"/>
      <c r="I134" s="49"/>
    </row>
    <row r="135" spans="1:9" s="76" customFormat="1">
      <c r="A135" s="73"/>
      <c r="B135" s="73"/>
      <c r="C135" s="73"/>
      <c r="D135" s="73"/>
      <c r="E135" s="73"/>
      <c r="F135" s="73"/>
      <c r="G135" s="73"/>
      <c r="H135" s="49"/>
      <c r="I135" s="49"/>
    </row>
    <row r="136" spans="1:9">
      <c r="A136" s="73"/>
      <c r="B136" s="73"/>
      <c r="C136" s="73"/>
      <c r="D136" s="73"/>
      <c r="E136" s="73"/>
      <c r="F136" s="73"/>
      <c r="G136" s="73"/>
    </row>
  </sheetData>
  <mergeCells count="15">
    <mergeCell ref="G8:G9"/>
    <mergeCell ref="A2:G3"/>
    <mergeCell ref="B10:F10"/>
    <mergeCell ref="A134:F134"/>
    <mergeCell ref="A8:A9"/>
    <mergeCell ref="B8:B9"/>
    <mergeCell ref="C8:C9"/>
    <mergeCell ref="D8:D9"/>
    <mergeCell ref="E8:E9"/>
    <mergeCell ref="F8:F9"/>
    <mergeCell ref="A1:G1"/>
    <mergeCell ref="A4:G4"/>
    <mergeCell ref="A5:G5"/>
    <mergeCell ref="A6:G6"/>
    <mergeCell ref="A7:G7"/>
  </mergeCells>
  <pageMargins left="0.7" right="0.7" top="0.75" bottom="0.75" header="0.3" footer="0.3"/>
  <pageSetup scale="89" orientation="portrait" r:id="rId1"/>
  <rowBreaks count="2" manualBreakCount="2">
    <brk id="87" max="6" man="1"/>
    <brk id="120"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50"/>
  </sheetPr>
  <dimension ref="A1:I129"/>
  <sheetViews>
    <sheetView view="pageBreakPreview" topLeftCell="A124" zoomScale="80" zoomScaleNormal="80" zoomScaleSheetLayoutView="80" workbookViewId="0">
      <selection activeCell="A127" sqref="A127:F127"/>
    </sheetView>
  </sheetViews>
  <sheetFormatPr baseColWidth="10" defaultColWidth="11.42578125" defaultRowHeight="14.25"/>
  <cols>
    <col min="1" max="1" width="10.140625" style="49" customWidth="1"/>
    <col min="2" max="2" width="32" style="49" customWidth="1"/>
    <col min="3" max="3" width="8.7109375" style="49" customWidth="1"/>
    <col min="4" max="5" width="11.28515625" style="49" customWidth="1"/>
    <col min="6" max="6" width="13.42578125" style="49" customWidth="1"/>
    <col min="7" max="7" width="16.85546875" style="49" customWidth="1"/>
    <col min="8" max="16384" width="11.42578125" style="49"/>
  </cols>
  <sheetData>
    <row r="1" spans="1:7" ht="25.5" customHeight="1">
      <c r="A1" s="337" t="str">
        <f>'REH. MOD. DE ESCALERAS'!B2</f>
        <v>LISTA DE CANTIDADES</v>
      </c>
      <c r="B1" s="338"/>
      <c r="C1" s="338"/>
      <c r="D1" s="338"/>
      <c r="E1" s="338"/>
      <c r="F1" s="338"/>
      <c r="G1" s="339"/>
    </row>
    <row r="2" spans="1:7">
      <c r="A2" s="325" t="s">
        <v>327</v>
      </c>
      <c r="B2" s="326"/>
      <c r="C2" s="326"/>
      <c r="D2" s="326"/>
      <c r="E2" s="326"/>
      <c r="F2" s="326"/>
      <c r="G2" s="327"/>
    </row>
    <row r="3" spans="1:7" ht="6.75" customHeight="1">
      <c r="A3" s="325"/>
      <c r="B3" s="326"/>
      <c r="C3" s="326"/>
      <c r="D3" s="326"/>
      <c r="E3" s="326"/>
      <c r="F3" s="326"/>
      <c r="G3" s="327"/>
    </row>
    <row r="4" spans="1:7" ht="33.75" customHeight="1">
      <c r="A4" s="340" t="str">
        <f>'REH. MOD. DE ESCALERAS'!B5</f>
        <v>PROYECTO: MEJORAMIENTO DE INFRAESTRUCTURA EDUCATIVA QUE PRESENTA RIESGOS SISMICOS EN CENTRO ESCOLAR COLONIA SAN RAMÓN, M/MEJICANOS, D/SAN SALVADOR, CODIGO 11428.</v>
      </c>
      <c r="B4" s="341"/>
      <c r="C4" s="341"/>
      <c r="D4" s="341"/>
      <c r="E4" s="341"/>
      <c r="F4" s="341"/>
      <c r="G4" s="342"/>
    </row>
    <row r="5" spans="1:7" ht="21.75" customHeight="1">
      <c r="A5" s="317" t="s">
        <v>2</v>
      </c>
      <c r="B5" s="318"/>
      <c r="C5" s="318"/>
      <c r="D5" s="318"/>
      <c r="E5" s="318"/>
      <c r="F5" s="318"/>
      <c r="G5" s="319"/>
    </row>
    <row r="6" spans="1:7">
      <c r="A6" s="317" t="s">
        <v>3</v>
      </c>
      <c r="B6" s="318"/>
      <c r="C6" s="318"/>
      <c r="D6" s="318"/>
      <c r="E6" s="318"/>
      <c r="F6" s="318"/>
      <c r="G6" s="319"/>
    </row>
    <row r="7" spans="1:7">
      <c r="A7" s="320"/>
      <c r="B7" s="321"/>
      <c r="C7" s="321"/>
      <c r="D7" s="321"/>
      <c r="E7" s="321"/>
      <c r="F7" s="321"/>
      <c r="G7" s="322"/>
    </row>
    <row r="8" spans="1:7" ht="60" customHeight="1">
      <c r="A8" s="295" t="s">
        <v>4</v>
      </c>
      <c r="B8" s="233" t="s">
        <v>5</v>
      </c>
      <c r="C8" s="233" t="s">
        <v>6</v>
      </c>
      <c r="D8" s="233" t="s">
        <v>7</v>
      </c>
      <c r="E8" s="233" t="s">
        <v>8</v>
      </c>
      <c r="F8" s="233" t="s">
        <v>9</v>
      </c>
      <c r="G8" s="296" t="s">
        <v>10</v>
      </c>
    </row>
    <row r="9" spans="1:7" ht="24" customHeight="1">
      <c r="A9" s="77">
        <v>3</v>
      </c>
      <c r="B9" s="347" t="s">
        <v>328</v>
      </c>
      <c r="C9" s="347"/>
      <c r="D9" s="347"/>
      <c r="E9" s="347"/>
      <c r="F9" s="347"/>
      <c r="G9" s="348"/>
    </row>
    <row r="10" spans="1:7" ht="26.25" customHeight="1">
      <c r="A10" s="78">
        <v>3.1</v>
      </c>
      <c r="B10" s="79" t="str">
        <f>'REH. MOD. DE ESCALERAS'!C12</f>
        <v>PAGO DE DERECHOS E IMPUESTOS</v>
      </c>
      <c r="C10" s="80"/>
      <c r="D10" s="80"/>
      <c r="E10" s="81"/>
      <c r="F10" s="81"/>
      <c r="G10" s="82">
        <f>F12</f>
        <v>0</v>
      </c>
    </row>
    <row r="11" spans="1:7" ht="28.15" customHeight="1">
      <c r="A11" s="83" t="s">
        <v>329</v>
      </c>
      <c r="B11" s="138" t="str">
        <f>'REH. MOD. DE ESCALERAS'!C13</f>
        <v>Pago de derechos e impuestos</v>
      </c>
      <c r="C11" s="120"/>
      <c r="D11" s="120"/>
      <c r="E11" s="121"/>
      <c r="F11" s="121"/>
      <c r="G11" s="139"/>
    </row>
    <row r="12" spans="1:7" ht="78" customHeight="1">
      <c r="A12" s="57" t="s">
        <v>330</v>
      </c>
      <c r="B12" s="90" t="str">
        <f>'REH. MOD. DE ESCALERAS'!C14</f>
        <v>Pago de derechos e impuestos, tanto Gubernamentales como Municipales por concepto de los trabajos y los considerados en las condiciones del Contrato</v>
      </c>
      <c r="C12" s="140" t="s">
        <v>17</v>
      </c>
      <c r="D12" s="141">
        <v>1</v>
      </c>
      <c r="E12" s="65"/>
      <c r="F12" s="65">
        <f>ROUND((D12*E12),2)</f>
        <v>0</v>
      </c>
      <c r="G12" s="94"/>
    </row>
    <row r="13" spans="1:7">
      <c r="A13" s="53"/>
      <c r="B13" s="142"/>
      <c r="C13" s="143"/>
      <c r="D13" s="144"/>
      <c r="E13" s="145"/>
      <c r="F13" s="146"/>
      <c r="G13" s="147"/>
    </row>
    <row r="14" spans="1:7">
      <c r="A14" s="78">
        <v>3.2</v>
      </c>
      <c r="B14" s="101" t="s">
        <v>18</v>
      </c>
      <c r="C14" s="148"/>
      <c r="D14" s="148"/>
      <c r="E14" s="149"/>
      <c r="F14" s="149"/>
      <c r="G14" s="82">
        <f>ROUND(SUM(F16:F27),2)</f>
        <v>0</v>
      </c>
    </row>
    <row r="15" spans="1:7">
      <c r="A15" s="83" t="s">
        <v>331</v>
      </c>
      <c r="B15" s="84" t="s">
        <v>20</v>
      </c>
      <c r="C15" s="150"/>
      <c r="D15" s="151"/>
      <c r="E15" s="152"/>
      <c r="F15" s="153"/>
      <c r="G15" s="89"/>
    </row>
    <row r="16" spans="1:7" ht="25.5">
      <c r="A16" s="57" t="s">
        <v>332</v>
      </c>
      <c r="B16" s="90" t="s">
        <v>22</v>
      </c>
      <c r="C16" s="91" t="s">
        <v>23</v>
      </c>
      <c r="D16" s="92">
        <v>160.5</v>
      </c>
      <c r="E16" s="154"/>
      <c r="F16" s="65">
        <f>ROUND((D16*E16),2)</f>
        <v>0</v>
      </c>
      <c r="G16" s="64"/>
    </row>
    <row r="17" spans="1:7" ht="38.25">
      <c r="A17" s="57" t="s">
        <v>333</v>
      </c>
      <c r="B17" s="90" t="s">
        <v>25</v>
      </c>
      <c r="C17" s="140" t="s">
        <v>23</v>
      </c>
      <c r="D17" s="141">
        <v>321</v>
      </c>
      <c r="E17" s="154"/>
      <c r="F17" s="65">
        <f>ROUND((D17*E17),2)</f>
        <v>0</v>
      </c>
      <c r="G17" s="64"/>
    </row>
    <row r="18" spans="1:7" ht="25.5">
      <c r="A18" s="57" t="s">
        <v>334</v>
      </c>
      <c r="B18" s="90" t="s">
        <v>27</v>
      </c>
      <c r="C18" s="140" t="s">
        <v>23</v>
      </c>
      <c r="D18" s="141">
        <v>298.49</v>
      </c>
      <c r="E18" s="154"/>
      <c r="F18" s="65">
        <f>ROUND((D18*E18),2)</f>
        <v>0</v>
      </c>
      <c r="G18" s="64"/>
    </row>
    <row r="19" spans="1:7" ht="25.5">
      <c r="A19" s="57" t="s">
        <v>335</v>
      </c>
      <c r="B19" s="90" t="s">
        <v>194</v>
      </c>
      <c r="C19" s="97" t="s">
        <v>30</v>
      </c>
      <c r="D19" s="98">
        <v>4.92</v>
      </c>
      <c r="E19" s="154"/>
      <c r="F19" s="65">
        <f>ROUND((D19*E19),2)</f>
        <v>0</v>
      </c>
      <c r="G19" s="64"/>
    </row>
    <row r="20" spans="1:7">
      <c r="A20" s="83" t="s">
        <v>336</v>
      </c>
      <c r="B20" s="155" t="s">
        <v>39</v>
      </c>
      <c r="C20" s="150"/>
      <c r="D20" s="151"/>
      <c r="E20" s="156"/>
      <c r="F20" s="157"/>
      <c r="G20" s="64"/>
    </row>
    <row r="21" spans="1:7">
      <c r="A21" s="57" t="s">
        <v>337</v>
      </c>
      <c r="B21" s="90" t="s">
        <v>41</v>
      </c>
      <c r="C21" s="91" t="s">
        <v>23</v>
      </c>
      <c r="D21" s="92">
        <v>155.4</v>
      </c>
      <c r="E21" s="154"/>
      <c r="F21" s="65">
        <f t="shared" ref="F21:F27" si="0">ROUND((D21*E21),2)</f>
        <v>0</v>
      </c>
      <c r="G21" s="64"/>
    </row>
    <row r="22" spans="1:7" ht="26.25" customHeight="1">
      <c r="A22" s="57" t="s">
        <v>338</v>
      </c>
      <c r="B22" s="90" t="s">
        <v>43</v>
      </c>
      <c r="C22" s="140" t="s">
        <v>44</v>
      </c>
      <c r="D22" s="141">
        <v>99.6</v>
      </c>
      <c r="E22" s="154"/>
      <c r="F22" s="65">
        <f t="shared" si="0"/>
        <v>0</v>
      </c>
      <c r="G22" s="64"/>
    </row>
    <row r="23" spans="1:7" ht="24.75" customHeight="1">
      <c r="A23" s="57" t="s">
        <v>339</v>
      </c>
      <c r="B23" s="90" t="s">
        <v>199</v>
      </c>
      <c r="C23" s="140" t="s">
        <v>23</v>
      </c>
      <c r="D23" s="141">
        <v>53.55</v>
      </c>
      <c r="E23" s="154"/>
      <c r="F23" s="65">
        <f t="shared" si="0"/>
        <v>0</v>
      </c>
      <c r="G23" s="64"/>
    </row>
    <row r="24" spans="1:7" ht="26.25" customHeight="1">
      <c r="A24" s="57" t="s">
        <v>340</v>
      </c>
      <c r="B24" s="90" t="s">
        <v>48</v>
      </c>
      <c r="C24" s="140" t="s">
        <v>49</v>
      </c>
      <c r="D24" s="141">
        <v>9</v>
      </c>
      <c r="E24" s="154"/>
      <c r="F24" s="65">
        <f t="shared" si="0"/>
        <v>0</v>
      </c>
      <c r="G24" s="64"/>
    </row>
    <row r="25" spans="1:7" ht="38.25">
      <c r="A25" s="57" t="s">
        <v>341</v>
      </c>
      <c r="B25" s="90" t="s">
        <v>202</v>
      </c>
      <c r="C25" s="140" t="s">
        <v>49</v>
      </c>
      <c r="D25" s="141">
        <v>48</v>
      </c>
      <c r="E25" s="154"/>
      <c r="F25" s="65">
        <f t="shared" si="0"/>
        <v>0</v>
      </c>
      <c r="G25" s="64"/>
    </row>
    <row r="26" spans="1:7" ht="28.5" customHeight="1">
      <c r="A26" s="57" t="s">
        <v>342</v>
      </c>
      <c r="B26" s="90" t="s">
        <v>204</v>
      </c>
      <c r="C26" s="140" t="s">
        <v>49</v>
      </c>
      <c r="D26" s="141">
        <v>9</v>
      </c>
      <c r="E26" s="154"/>
      <c r="F26" s="65">
        <f t="shared" si="0"/>
        <v>0</v>
      </c>
      <c r="G26" s="64"/>
    </row>
    <row r="27" spans="1:7" ht="25.5">
      <c r="A27" s="57" t="s">
        <v>343</v>
      </c>
      <c r="B27" s="90" t="s">
        <v>206</v>
      </c>
      <c r="C27" s="140" t="s">
        <v>37</v>
      </c>
      <c r="D27" s="141">
        <v>1</v>
      </c>
      <c r="E27" s="154"/>
      <c r="F27" s="65">
        <f t="shared" si="0"/>
        <v>0</v>
      </c>
      <c r="G27" s="64"/>
    </row>
    <row r="28" spans="1:7">
      <c r="A28" s="158"/>
      <c r="B28" s="159"/>
      <c r="C28" s="160"/>
      <c r="D28" s="160"/>
      <c r="E28" s="161"/>
      <c r="F28" s="161"/>
      <c r="G28" s="162"/>
    </row>
    <row r="29" spans="1:7" ht="25.5">
      <c r="A29" s="78">
        <v>3.3</v>
      </c>
      <c r="B29" s="79" t="s">
        <v>207</v>
      </c>
      <c r="C29" s="80"/>
      <c r="D29" s="80"/>
      <c r="E29" s="81"/>
      <c r="F29" s="81"/>
      <c r="G29" s="82">
        <f>ROUND(SUM(F31:F34),2)</f>
        <v>0</v>
      </c>
    </row>
    <row r="30" spans="1:7">
      <c r="A30" s="83" t="s">
        <v>344</v>
      </c>
      <c r="B30" s="84" t="s">
        <v>209</v>
      </c>
      <c r="C30" s="85"/>
      <c r="D30" s="86"/>
      <c r="E30" s="87"/>
      <c r="F30" s="88"/>
      <c r="G30" s="89"/>
    </row>
    <row r="31" spans="1:7" ht="63" customHeight="1">
      <c r="A31" s="57" t="s">
        <v>345</v>
      </c>
      <c r="B31" s="90" t="s">
        <v>346</v>
      </c>
      <c r="C31" s="91" t="s">
        <v>44</v>
      </c>
      <c r="D31" s="92">
        <v>165</v>
      </c>
      <c r="E31" s="156"/>
      <c r="F31" s="65">
        <f>ROUND((D31*E31),2)</f>
        <v>0</v>
      </c>
      <c r="G31" s="108"/>
    </row>
    <row r="32" spans="1:7" ht="48.75" customHeight="1">
      <c r="A32" s="57" t="s">
        <v>347</v>
      </c>
      <c r="B32" s="107" t="s">
        <v>213</v>
      </c>
      <c r="C32" s="91" t="s">
        <v>23</v>
      </c>
      <c r="D32" s="92">
        <v>348</v>
      </c>
      <c r="E32" s="163"/>
      <c r="F32" s="65">
        <f>ROUND((D32*E32),2)</f>
        <v>0</v>
      </c>
      <c r="G32" s="108"/>
    </row>
    <row r="33" spans="1:7" ht="25.5">
      <c r="A33" s="57" t="s">
        <v>348</v>
      </c>
      <c r="B33" s="107" t="s">
        <v>215</v>
      </c>
      <c r="C33" s="91" t="s">
        <v>23</v>
      </c>
      <c r="D33" s="92">
        <v>325.60000000000002</v>
      </c>
      <c r="E33" s="163"/>
      <c r="F33" s="65">
        <f>ROUND((D33*E33),2)</f>
        <v>0</v>
      </c>
      <c r="G33" s="108"/>
    </row>
    <row r="34" spans="1:7" ht="24.95" customHeight="1">
      <c r="A34" s="57" t="s">
        <v>349</v>
      </c>
      <c r="B34" s="107" t="s">
        <v>217</v>
      </c>
      <c r="C34" s="91" t="s">
        <v>23</v>
      </c>
      <c r="D34" s="92">
        <v>55.89</v>
      </c>
      <c r="E34" s="163"/>
      <c r="F34" s="65">
        <f>ROUND((D34*E34),2)</f>
        <v>0</v>
      </c>
      <c r="G34" s="108"/>
    </row>
    <row r="35" spans="1:7">
      <c r="A35" s="164"/>
      <c r="B35" s="165"/>
      <c r="C35" s="160"/>
      <c r="D35" s="160"/>
      <c r="E35" s="161"/>
      <c r="F35" s="161"/>
      <c r="G35" s="162"/>
    </row>
    <row r="36" spans="1:7" ht="20.25" customHeight="1">
      <c r="A36" s="78">
        <v>3.4</v>
      </c>
      <c r="B36" s="79" t="s">
        <v>50</v>
      </c>
      <c r="C36" s="80"/>
      <c r="D36" s="80"/>
      <c r="E36" s="81"/>
      <c r="F36" s="81"/>
      <c r="G36" s="82">
        <f>ROUND(SUM(F38:F41),2)</f>
        <v>0</v>
      </c>
    </row>
    <row r="37" spans="1:7" ht="25.5">
      <c r="A37" s="83" t="s">
        <v>350</v>
      </c>
      <c r="B37" s="84" t="s">
        <v>52</v>
      </c>
      <c r="C37" s="85"/>
      <c r="D37" s="86"/>
      <c r="E37" s="87"/>
      <c r="F37" s="88"/>
      <c r="G37" s="89"/>
    </row>
    <row r="38" spans="1:7" ht="38.25">
      <c r="A38" s="53" t="s">
        <v>351</v>
      </c>
      <c r="B38" s="107" t="s">
        <v>220</v>
      </c>
      <c r="C38" s="91" t="s">
        <v>30</v>
      </c>
      <c r="D38" s="92">
        <v>237.3</v>
      </c>
      <c r="E38" s="166"/>
      <c r="F38" s="65">
        <f>ROUND((D38*E38),2)</f>
        <v>0</v>
      </c>
      <c r="G38" s="108"/>
    </row>
    <row r="39" spans="1:7" ht="38.25">
      <c r="A39" s="53" t="s">
        <v>352</v>
      </c>
      <c r="B39" s="107" t="s">
        <v>56</v>
      </c>
      <c r="C39" s="91" t="s">
        <v>30</v>
      </c>
      <c r="D39" s="92">
        <v>16.95</v>
      </c>
      <c r="E39" s="166"/>
      <c r="F39" s="65">
        <f>ROUND((D39*E39),2)</f>
        <v>0</v>
      </c>
      <c r="G39" s="108"/>
    </row>
    <row r="40" spans="1:7" ht="25.5">
      <c r="A40" s="53" t="s">
        <v>353</v>
      </c>
      <c r="B40" s="107" t="s">
        <v>58</v>
      </c>
      <c r="C40" s="91" t="s">
        <v>30</v>
      </c>
      <c r="D40" s="92">
        <v>34.9</v>
      </c>
      <c r="E40" s="166"/>
      <c r="F40" s="65">
        <f>ROUND((D40*E40),2)</f>
        <v>0</v>
      </c>
      <c r="G40" s="108"/>
    </row>
    <row r="41" spans="1:7" ht="53.25" customHeight="1">
      <c r="A41" s="53" t="s">
        <v>354</v>
      </c>
      <c r="B41" s="107" t="s">
        <v>60</v>
      </c>
      <c r="C41" s="91" t="s">
        <v>23</v>
      </c>
      <c r="D41" s="92">
        <v>160.5</v>
      </c>
      <c r="E41" s="166"/>
      <c r="F41" s="65">
        <f>ROUND((D41*E41),2)</f>
        <v>0</v>
      </c>
      <c r="G41" s="108"/>
    </row>
    <row r="42" spans="1:7">
      <c r="A42" s="78">
        <v>3.5</v>
      </c>
      <c r="B42" s="79" t="s">
        <v>61</v>
      </c>
      <c r="C42" s="80"/>
      <c r="D42" s="80"/>
      <c r="E42" s="81"/>
      <c r="F42" s="81"/>
      <c r="G42" s="82">
        <f>ROUND(SUM(F44:F57),2)</f>
        <v>0</v>
      </c>
    </row>
    <row r="43" spans="1:7">
      <c r="A43" s="83" t="s">
        <v>355</v>
      </c>
      <c r="B43" s="84" t="s">
        <v>63</v>
      </c>
      <c r="C43" s="85"/>
      <c r="D43" s="86"/>
      <c r="E43" s="87"/>
      <c r="F43" s="88"/>
      <c r="G43" s="89"/>
    </row>
    <row r="44" spans="1:7" ht="25.5">
      <c r="A44" s="57" t="s">
        <v>356</v>
      </c>
      <c r="B44" s="90" t="s">
        <v>357</v>
      </c>
      <c r="C44" s="91" t="s">
        <v>30</v>
      </c>
      <c r="D44" s="92">
        <v>8.14</v>
      </c>
      <c r="E44" s="156"/>
      <c r="F44" s="65">
        <f>ROUND((D44*E44),2)</f>
        <v>0</v>
      </c>
      <c r="G44" s="64"/>
    </row>
    <row r="45" spans="1:7" ht="25.5">
      <c r="A45" s="57" t="s">
        <v>358</v>
      </c>
      <c r="B45" s="90" t="s">
        <v>359</v>
      </c>
      <c r="C45" s="140" t="s">
        <v>30</v>
      </c>
      <c r="D45" s="141">
        <v>7.37</v>
      </c>
      <c r="E45" s="154"/>
      <c r="F45" s="65">
        <f>ROUND((D45*E45),2)</f>
        <v>0</v>
      </c>
      <c r="G45" s="64"/>
    </row>
    <row r="46" spans="1:7" ht="25.5">
      <c r="A46" s="57" t="s">
        <v>360</v>
      </c>
      <c r="B46" s="90" t="s">
        <v>361</v>
      </c>
      <c r="C46" s="140" t="s">
        <v>30</v>
      </c>
      <c r="D46" s="141">
        <v>8.69</v>
      </c>
      <c r="E46" s="154"/>
      <c r="F46" s="65">
        <f>ROUND((D46*E46),2)</f>
        <v>0</v>
      </c>
      <c r="G46" s="64"/>
    </row>
    <row r="47" spans="1:7" ht="25.5">
      <c r="A47" s="57" t="s">
        <v>362</v>
      </c>
      <c r="B47" s="90" t="s">
        <v>363</v>
      </c>
      <c r="C47" s="140" t="s">
        <v>30</v>
      </c>
      <c r="D47" s="141">
        <v>7.76</v>
      </c>
      <c r="E47" s="154"/>
      <c r="F47" s="65">
        <f>ROUND((D47*E47),2)</f>
        <v>0</v>
      </c>
      <c r="G47" s="64"/>
    </row>
    <row r="48" spans="1:7" ht="25.5">
      <c r="A48" s="57" t="s">
        <v>364</v>
      </c>
      <c r="B48" s="90" t="s">
        <v>67</v>
      </c>
      <c r="C48" s="97" t="s">
        <v>30</v>
      </c>
      <c r="D48" s="98">
        <v>1.79</v>
      </c>
      <c r="E48" s="167"/>
      <c r="F48" s="65">
        <f>ROUND((D48*E48),2)</f>
        <v>0</v>
      </c>
      <c r="G48" s="64"/>
    </row>
    <row r="49" spans="1:7" ht="25.5">
      <c r="A49" s="168" t="s">
        <v>365</v>
      </c>
      <c r="B49" s="169" t="s">
        <v>71</v>
      </c>
      <c r="C49" s="150"/>
      <c r="D49" s="170"/>
      <c r="E49" s="171"/>
      <c r="F49" s="157"/>
      <c r="G49" s="172"/>
    </row>
    <row r="50" spans="1:7" ht="25.5">
      <c r="A50" s="57" t="s">
        <v>366</v>
      </c>
      <c r="B50" s="90" t="s">
        <v>367</v>
      </c>
      <c r="C50" s="91" t="s">
        <v>30</v>
      </c>
      <c r="D50" s="92">
        <v>9.9</v>
      </c>
      <c r="E50" s="156"/>
      <c r="F50" s="65">
        <f>ROUND((D50*E50),2)</f>
        <v>0</v>
      </c>
      <c r="G50" s="64"/>
    </row>
    <row r="51" spans="1:7" ht="38.25">
      <c r="A51" s="57" t="s">
        <v>368</v>
      </c>
      <c r="B51" s="90" t="s">
        <v>369</v>
      </c>
      <c r="C51" s="97" t="s">
        <v>30</v>
      </c>
      <c r="D51" s="98">
        <v>9.9</v>
      </c>
      <c r="E51" s="167"/>
      <c r="F51" s="65">
        <f>ROUND((D51*E51),2)</f>
        <v>0</v>
      </c>
      <c r="G51" s="64"/>
    </row>
    <row r="52" spans="1:7">
      <c r="A52" s="168" t="s">
        <v>370</v>
      </c>
      <c r="B52" s="169" t="s">
        <v>371</v>
      </c>
      <c r="C52" s="150"/>
      <c r="D52" s="170"/>
      <c r="E52" s="171"/>
      <c r="F52" s="157"/>
      <c r="G52" s="172"/>
    </row>
    <row r="53" spans="1:7" ht="36" customHeight="1">
      <c r="A53" s="57" t="s">
        <v>372</v>
      </c>
      <c r="B53" s="90" t="s">
        <v>373</v>
      </c>
      <c r="C53" s="91" t="s">
        <v>30</v>
      </c>
      <c r="D53" s="92">
        <v>1.26</v>
      </c>
      <c r="E53" s="156"/>
      <c r="F53" s="65">
        <f>ROUND((D53*E53),2)</f>
        <v>0</v>
      </c>
      <c r="G53" s="64"/>
    </row>
    <row r="54" spans="1:7" ht="61.5" customHeight="1">
      <c r="A54" s="57" t="s">
        <v>374</v>
      </c>
      <c r="B54" s="90" t="s">
        <v>239</v>
      </c>
      <c r="C54" s="140" t="s">
        <v>30</v>
      </c>
      <c r="D54" s="141">
        <v>14.85</v>
      </c>
      <c r="E54" s="154"/>
      <c r="F54" s="65">
        <f>ROUND((D54*E54),2)</f>
        <v>0</v>
      </c>
      <c r="G54" s="64"/>
    </row>
    <row r="55" spans="1:7" ht="45" customHeight="1">
      <c r="A55" s="57" t="s">
        <v>375</v>
      </c>
      <c r="B55" s="90" t="s">
        <v>376</v>
      </c>
      <c r="C55" s="140" t="s">
        <v>162</v>
      </c>
      <c r="D55" s="141">
        <v>1.89</v>
      </c>
      <c r="E55" s="154"/>
      <c r="F55" s="65">
        <f>ROUND((D55*E55),2)</f>
        <v>0</v>
      </c>
      <c r="G55" s="64"/>
    </row>
    <row r="56" spans="1:7" ht="99" customHeight="1">
      <c r="A56" s="57" t="s">
        <v>377</v>
      </c>
      <c r="B56" s="90" t="s">
        <v>378</v>
      </c>
      <c r="C56" s="140" t="s">
        <v>148</v>
      </c>
      <c r="D56" s="141">
        <v>3</v>
      </c>
      <c r="E56" s="154"/>
      <c r="F56" s="65">
        <f>ROUND((D56*E56),2)</f>
        <v>0</v>
      </c>
      <c r="G56" s="64"/>
    </row>
    <row r="57" spans="1:7" ht="121.5" customHeight="1">
      <c r="A57" s="95" t="s">
        <v>379</v>
      </c>
      <c r="B57" s="96" t="s">
        <v>243</v>
      </c>
      <c r="C57" s="97" t="s">
        <v>148</v>
      </c>
      <c r="D57" s="98">
        <v>3</v>
      </c>
      <c r="E57" s="167"/>
      <c r="F57" s="65">
        <f>ROUND((D57*E57),2)</f>
        <v>0</v>
      </c>
      <c r="G57" s="100"/>
    </row>
    <row r="58" spans="1:7" ht="21.75" customHeight="1">
      <c r="A58" s="173"/>
      <c r="B58" s="174"/>
      <c r="C58" s="175"/>
      <c r="D58" s="176"/>
      <c r="E58" s="69"/>
      <c r="F58" s="69"/>
      <c r="G58" s="70"/>
    </row>
    <row r="59" spans="1:7" ht="30" customHeight="1">
      <c r="A59" s="78">
        <v>3.6</v>
      </c>
      <c r="B59" s="79" t="s">
        <v>102</v>
      </c>
      <c r="C59" s="80"/>
      <c r="D59" s="80"/>
      <c r="E59" s="81"/>
      <c r="F59" s="81"/>
      <c r="G59" s="82">
        <f>ROUND(SUM(F61:F62),2)</f>
        <v>0</v>
      </c>
    </row>
    <row r="60" spans="1:7" ht="33" customHeight="1">
      <c r="A60" s="83" t="s">
        <v>380</v>
      </c>
      <c r="B60" s="84" t="s">
        <v>104</v>
      </c>
      <c r="C60" s="85"/>
      <c r="D60" s="86"/>
      <c r="E60" s="87"/>
      <c r="F60" s="88"/>
      <c r="G60" s="89"/>
    </row>
    <row r="61" spans="1:7" ht="111.75" customHeight="1">
      <c r="A61" s="57" t="s">
        <v>381</v>
      </c>
      <c r="B61" s="90" t="s">
        <v>246</v>
      </c>
      <c r="C61" s="91" t="s">
        <v>23</v>
      </c>
      <c r="D61" s="92">
        <v>44.4</v>
      </c>
      <c r="E61" s="156"/>
      <c r="F61" s="65">
        <f>ROUND((D61*E61),2)</f>
        <v>0</v>
      </c>
      <c r="G61" s="64"/>
    </row>
    <row r="62" spans="1:7" ht="82.5" customHeight="1">
      <c r="A62" s="57" t="s">
        <v>382</v>
      </c>
      <c r="B62" s="90" t="s">
        <v>383</v>
      </c>
      <c r="C62" s="140" t="s">
        <v>23</v>
      </c>
      <c r="D62" s="141">
        <v>5.6</v>
      </c>
      <c r="E62" s="154"/>
      <c r="F62" s="65">
        <f>ROUND((D62*E62),2)</f>
        <v>0</v>
      </c>
      <c r="G62" s="64"/>
    </row>
    <row r="63" spans="1:7" ht="30.75" customHeight="1">
      <c r="A63" s="78">
        <v>3.7</v>
      </c>
      <c r="B63" s="110" t="s">
        <v>107</v>
      </c>
      <c r="C63" s="80"/>
      <c r="D63" s="80"/>
      <c r="E63" s="177"/>
      <c r="F63" s="111"/>
      <c r="G63" s="82">
        <f>SUM(F65:F67)</f>
        <v>0</v>
      </c>
    </row>
    <row r="64" spans="1:7">
      <c r="A64" s="83" t="s">
        <v>384</v>
      </c>
      <c r="B64" s="178" t="s">
        <v>109</v>
      </c>
      <c r="C64" s="91"/>
      <c r="D64" s="91"/>
      <c r="E64" s="166"/>
      <c r="F64" s="179"/>
      <c r="G64" s="108"/>
    </row>
    <row r="65" spans="1:7" ht="38.25">
      <c r="A65" s="53" t="s">
        <v>385</v>
      </c>
      <c r="B65" s="107" t="s">
        <v>250</v>
      </c>
      <c r="C65" s="91" t="s">
        <v>44</v>
      </c>
      <c r="D65" s="92">
        <v>79</v>
      </c>
      <c r="E65" s="156"/>
      <c r="F65" s="65">
        <f>ROUND((D65*E65),2)</f>
        <v>0</v>
      </c>
      <c r="G65" s="180"/>
    </row>
    <row r="66" spans="1:7" ht="38.25">
      <c r="A66" s="53" t="s">
        <v>386</v>
      </c>
      <c r="B66" s="90" t="s">
        <v>387</v>
      </c>
      <c r="C66" s="140" t="s">
        <v>23</v>
      </c>
      <c r="D66" s="141">
        <v>321</v>
      </c>
      <c r="E66" s="156"/>
      <c r="F66" s="65">
        <f>ROUND((D66*E66),2)</f>
        <v>0</v>
      </c>
      <c r="G66" s="181"/>
    </row>
    <row r="67" spans="1:7" ht="32.25" customHeight="1">
      <c r="A67" s="53" t="s">
        <v>388</v>
      </c>
      <c r="B67" s="90" t="s">
        <v>389</v>
      </c>
      <c r="C67" s="140" t="s">
        <v>23</v>
      </c>
      <c r="D67" s="141">
        <v>63.01</v>
      </c>
      <c r="E67" s="156"/>
      <c r="F67" s="65">
        <f>ROUND((D67*E67),2)</f>
        <v>0</v>
      </c>
      <c r="G67" s="181"/>
    </row>
    <row r="68" spans="1:7">
      <c r="A68" s="95"/>
      <c r="B68" s="96"/>
      <c r="C68" s="97"/>
      <c r="D68" s="98"/>
      <c r="E68" s="99"/>
      <c r="F68" s="99"/>
      <c r="G68" s="182"/>
    </row>
    <row r="69" spans="1:7">
      <c r="A69" s="78">
        <v>3.8</v>
      </c>
      <c r="B69" s="101" t="s">
        <v>114</v>
      </c>
      <c r="C69" s="102"/>
      <c r="D69" s="80"/>
      <c r="E69" s="111"/>
      <c r="F69" s="111"/>
      <c r="G69" s="82">
        <f>ROUND(SUM(F71:F72),2)</f>
        <v>0</v>
      </c>
    </row>
    <row r="70" spans="1:7">
      <c r="A70" s="83" t="s">
        <v>390</v>
      </c>
      <c r="B70" s="84" t="s">
        <v>116</v>
      </c>
      <c r="C70" s="85"/>
      <c r="D70" s="86"/>
      <c r="E70" s="87"/>
      <c r="F70" s="88"/>
      <c r="G70" s="89"/>
    </row>
    <row r="71" spans="1:7" ht="357" customHeight="1">
      <c r="A71" s="57" t="s">
        <v>391</v>
      </c>
      <c r="B71" s="90" t="s">
        <v>465</v>
      </c>
      <c r="C71" s="91" t="s">
        <v>23</v>
      </c>
      <c r="D71" s="92">
        <v>160.5</v>
      </c>
      <c r="E71" s="163"/>
      <c r="F71" s="65">
        <f>ROUND((D71*E71),2)</f>
        <v>0</v>
      </c>
      <c r="G71" s="181"/>
    </row>
    <row r="72" spans="1:7" ht="118.5" customHeight="1">
      <c r="A72" s="57" t="s">
        <v>392</v>
      </c>
      <c r="B72" s="90" t="s">
        <v>258</v>
      </c>
      <c r="C72" s="140" t="s">
        <v>44</v>
      </c>
      <c r="D72" s="141">
        <v>21.4</v>
      </c>
      <c r="E72" s="154"/>
      <c r="F72" s="65">
        <f>ROUND((D72*E72),2)</f>
        <v>0</v>
      </c>
      <c r="G72" s="181"/>
    </row>
    <row r="73" spans="1:7" ht="25.5">
      <c r="A73" s="78">
        <v>3.9</v>
      </c>
      <c r="B73" s="101" t="s">
        <v>118</v>
      </c>
      <c r="C73" s="102"/>
      <c r="D73" s="80"/>
      <c r="E73" s="111"/>
      <c r="F73" s="111"/>
      <c r="G73" s="82">
        <f>ROUND(SUM(F75:F79),2)</f>
        <v>0</v>
      </c>
    </row>
    <row r="74" spans="1:7">
      <c r="A74" s="83" t="s">
        <v>393</v>
      </c>
      <c r="B74" s="84" t="s">
        <v>120</v>
      </c>
      <c r="C74" s="85"/>
      <c r="D74" s="86"/>
      <c r="E74" s="87"/>
      <c r="F74" s="88"/>
      <c r="G74" s="131"/>
    </row>
    <row r="75" spans="1:7" ht="191.25">
      <c r="A75" s="53" t="s">
        <v>394</v>
      </c>
      <c r="B75" s="183" t="s">
        <v>261</v>
      </c>
      <c r="C75" s="91" t="s">
        <v>49</v>
      </c>
      <c r="D75" s="92">
        <v>9</v>
      </c>
      <c r="E75" s="163"/>
      <c r="F75" s="65">
        <f>ROUND((D75*E75),2)</f>
        <v>0</v>
      </c>
      <c r="G75" s="180"/>
    </row>
    <row r="76" spans="1:7">
      <c r="A76" s="168" t="s">
        <v>395</v>
      </c>
      <c r="B76" s="184" t="s">
        <v>263</v>
      </c>
      <c r="C76" s="140"/>
      <c r="D76" s="140"/>
      <c r="E76" s="185"/>
      <c r="F76" s="63"/>
      <c r="G76" s="181"/>
    </row>
    <row r="77" spans="1:7" ht="140.25">
      <c r="A77" s="53" t="s">
        <v>396</v>
      </c>
      <c r="B77" s="183" t="s">
        <v>265</v>
      </c>
      <c r="C77" s="91" t="s">
        <v>23</v>
      </c>
      <c r="D77" s="91">
        <v>53.55</v>
      </c>
      <c r="E77" s="163"/>
      <c r="F77" s="65">
        <f>ROUND((D77*E77),2)</f>
        <v>0</v>
      </c>
      <c r="G77" s="180"/>
    </row>
    <row r="78" spans="1:7">
      <c r="A78" s="168" t="s">
        <v>397</v>
      </c>
      <c r="B78" s="186" t="s">
        <v>267</v>
      </c>
      <c r="C78" s="140"/>
      <c r="D78" s="140"/>
      <c r="E78" s="187"/>
      <c r="F78" s="63"/>
      <c r="G78" s="181"/>
    </row>
    <row r="79" spans="1:7" ht="38.25">
      <c r="A79" s="57" t="s">
        <v>398</v>
      </c>
      <c r="B79" s="188" t="s">
        <v>269</v>
      </c>
      <c r="C79" s="140" t="s">
        <v>23</v>
      </c>
      <c r="D79" s="141">
        <v>83.85</v>
      </c>
      <c r="E79" s="63"/>
      <c r="F79" s="65">
        <f>ROUND((D79*E79),2)</f>
        <v>0</v>
      </c>
      <c r="G79" s="181"/>
    </row>
    <row r="80" spans="1:7">
      <c r="A80" s="95"/>
      <c r="B80" s="96"/>
      <c r="C80" s="97"/>
      <c r="D80" s="97"/>
      <c r="E80" s="189"/>
      <c r="F80" s="189"/>
      <c r="G80" s="182"/>
    </row>
    <row r="81" spans="1:7" ht="27.75" customHeight="1">
      <c r="A81" s="190">
        <v>3.1</v>
      </c>
      <c r="B81" s="110" t="s">
        <v>123</v>
      </c>
      <c r="C81" s="80"/>
      <c r="D81" s="80"/>
      <c r="E81" s="111"/>
      <c r="F81" s="111"/>
      <c r="G81" s="82">
        <f>ROUND(SUM(F83:F86),2)</f>
        <v>0</v>
      </c>
    </row>
    <row r="82" spans="1:7" ht="21" customHeight="1">
      <c r="A82" s="191" t="s">
        <v>399</v>
      </c>
      <c r="B82" s="192" t="s">
        <v>125</v>
      </c>
      <c r="C82" s="103"/>
      <c r="D82" s="104"/>
      <c r="E82" s="105"/>
      <c r="F82" s="106"/>
      <c r="G82" s="193"/>
    </row>
    <row r="83" spans="1:7" ht="178.15" customHeight="1">
      <c r="A83" s="57" t="s">
        <v>400</v>
      </c>
      <c r="B83" s="194" t="s">
        <v>272</v>
      </c>
      <c r="C83" s="91" t="s">
        <v>23</v>
      </c>
      <c r="D83" s="92">
        <v>506.65</v>
      </c>
      <c r="E83" s="163"/>
      <c r="F83" s="65">
        <f>ROUND((D83*E83),2)</f>
        <v>0</v>
      </c>
      <c r="G83" s="181"/>
    </row>
    <row r="84" spans="1:7">
      <c r="A84" s="168" t="s">
        <v>401</v>
      </c>
      <c r="B84" s="169" t="s">
        <v>131</v>
      </c>
      <c r="C84" s="150"/>
      <c r="D84" s="151"/>
      <c r="E84" s="195"/>
      <c r="F84" s="157"/>
      <c r="G84" s="196"/>
    </row>
    <row r="85" spans="1:7" ht="157.15" customHeight="1">
      <c r="A85" s="53" t="s">
        <v>402</v>
      </c>
      <c r="B85" s="183" t="s">
        <v>403</v>
      </c>
      <c r="C85" s="91" t="s">
        <v>23</v>
      </c>
      <c r="D85" s="92">
        <v>481.5</v>
      </c>
      <c r="E85" s="163"/>
      <c r="F85" s="65">
        <f>ROUND((D85*E85),2)</f>
        <v>0</v>
      </c>
      <c r="G85" s="108"/>
    </row>
    <row r="86" spans="1:7">
      <c r="A86" s="53" t="s">
        <v>404</v>
      </c>
      <c r="B86" s="90" t="s">
        <v>277</v>
      </c>
      <c r="C86" s="97" t="s">
        <v>23</v>
      </c>
      <c r="D86" s="98">
        <v>52.18</v>
      </c>
      <c r="E86" s="197"/>
      <c r="F86" s="65">
        <f>ROUND((D86*E86),2)</f>
        <v>0</v>
      </c>
      <c r="G86" s="181"/>
    </row>
    <row r="87" spans="1:7" ht="25.5">
      <c r="A87" s="78">
        <v>3.11</v>
      </c>
      <c r="B87" s="110" t="s">
        <v>278</v>
      </c>
      <c r="C87" s="80"/>
      <c r="D87" s="80"/>
      <c r="E87" s="111"/>
      <c r="F87" s="111"/>
      <c r="G87" s="82">
        <f>ROUND(SUM(F88:F88),2)</f>
        <v>0</v>
      </c>
    </row>
    <row r="88" spans="1:7" ht="72.75" customHeight="1">
      <c r="A88" s="53" t="s">
        <v>405</v>
      </c>
      <c r="B88" s="107" t="s">
        <v>282</v>
      </c>
      <c r="C88" s="91" t="s">
        <v>162</v>
      </c>
      <c r="D88" s="92">
        <v>19</v>
      </c>
      <c r="E88" s="156"/>
      <c r="F88" s="65">
        <f>ROUND((D88*E88),2)</f>
        <v>0</v>
      </c>
      <c r="G88" s="180"/>
    </row>
    <row r="89" spans="1:7">
      <c r="A89" s="95"/>
      <c r="B89" s="96"/>
      <c r="C89" s="97"/>
      <c r="D89" s="97"/>
      <c r="E89" s="189"/>
      <c r="F89" s="189"/>
      <c r="G89" s="182"/>
    </row>
    <row r="90" spans="1:7">
      <c r="A90" s="78">
        <v>3.12</v>
      </c>
      <c r="B90" s="110" t="s">
        <v>140</v>
      </c>
      <c r="C90" s="80"/>
      <c r="D90" s="80"/>
      <c r="E90" s="111"/>
      <c r="F90" s="198"/>
      <c r="G90" s="199">
        <f>ROUND(SUM(F91),2)</f>
        <v>0</v>
      </c>
    </row>
    <row r="91" spans="1:7" ht="21" customHeight="1">
      <c r="A91" s="53" t="s">
        <v>406</v>
      </c>
      <c r="B91" s="107" t="s">
        <v>142</v>
      </c>
      <c r="C91" s="91" t="s">
        <v>37</v>
      </c>
      <c r="D91" s="92">
        <v>1</v>
      </c>
      <c r="E91" s="93"/>
      <c r="F91" s="65">
        <f>ROUND((D91*E91),2)</f>
        <v>0</v>
      </c>
      <c r="G91" s="180"/>
    </row>
    <row r="92" spans="1:7">
      <c r="A92" s="78">
        <v>3.13</v>
      </c>
      <c r="B92" s="123" t="s">
        <v>143</v>
      </c>
      <c r="C92" s="80"/>
      <c r="D92" s="80"/>
      <c r="E92" s="124"/>
      <c r="F92" s="125"/>
      <c r="G92" s="112">
        <f>ROUND(SUM(F94:F121),2)</f>
        <v>0</v>
      </c>
    </row>
    <row r="93" spans="1:7">
      <c r="A93" s="158" t="s">
        <v>407</v>
      </c>
      <c r="B93" s="84" t="s">
        <v>145</v>
      </c>
      <c r="C93" s="85"/>
      <c r="D93" s="86"/>
      <c r="E93" s="200"/>
      <c r="F93" s="201"/>
      <c r="G93" s="131"/>
    </row>
    <row r="94" spans="1:7" ht="25.5">
      <c r="A94" s="202" t="s">
        <v>408</v>
      </c>
      <c r="B94" s="203" t="s">
        <v>147</v>
      </c>
      <c r="C94" s="204" t="s">
        <v>148</v>
      </c>
      <c r="D94" s="205">
        <v>18</v>
      </c>
      <c r="E94" s="206"/>
      <c r="F94" s="65">
        <f t="shared" ref="F94:F113" si="1">ROUND((D94*E94),2)</f>
        <v>0</v>
      </c>
      <c r="G94" s="181"/>
    </row>
    <row r="95" spans="1:7" ht="38.25" customHeight="1">
      <c r="A95" s="202" t="s">
        <v>409</v>
      </c>
      <c r="B95" s="203" t="s">
        <v>149</v>
      </c>
      <c r="C95" s="207" t="s">
        <v>148</v>
      </c>
      <c r="D95" s="208">
        <v>36</v>
      </c>
      <c r="E95" s="209"/>
      <c r="F95" s="65">
        <f t="shared" si="1"/>
        <v>0</v>
      </c>
      <c r="G95" s="181"/>
    </row>
    <row r="96" spans="1:7" ht="39" customHeight="1">
      <c r="A96" s="202" t="s">
        <v>410</v>
      </c>
      <c r="B96" s="203" t="s">
        <v>150</v>
      </c>
      <c r="C96" s="207" t="s">
        <v>148</v>
      </c>
      <c r="D96" s="208">
        <v>3</v>
      </c>
      <c r="E96" s="209"/>
      <c r="F96" s="65">
        <f t="shared" si="1"/>
        <v>0</v>
      </c>
      <c r="G96" s="181"/>
    </row>
    <row r="97" spans="1:7" ht="33.75" customHeight="1">
      <c r="A97" s="202" t="s">
        <v>411</v>
      </c>
      <c r="B97" s="203" t="s">
        <v>151</v>
      </c>
      <c r="C97" s="207" t="s">
        <v>148</v>
      </c>
      <c r="D97" s="208">
        <v>7</v>
      </c>
      <c r="E97" s="209"/>
      <c r="F97" s="65">
        <f t="shared" si="1"/>
        <v>0</v>
      </c>
      <c r="G97" s="181"/>
    </row>
    <row r="98" spans="1:7" ht="84" customHeight="1">
      <c r="A98" s="202" t="s">
        <v>412</v>
      </c>
      <c r="B98" s="203" t="s">
        <v>152</v>
      </c>
      <c r="C98" s="207" t="s">
        <v>148</v>
      </c>
      <c r="D98" s="208">
        <v>36</v>
      </c>
      <c r="E98" s="209"/>
      <c r="F98" s="65">
        <f t="shared" si="1"/>
        <v>0</v>
      </c>
      <c r="G98" s="181"/>
    </row>
    <row r="99" spans="1:7" ht="165" customHeight="1">
      <c r="A99" s="202" t="s">
        <v>413</v>
      </c>
      <c r="B99" s="203" t="s">
        <v>153</v>
      </c>
      <c r="C99" s="207" t="s">
        <v>148</v>
      </c>
      <c r="D99" s="208">
        <v>36</v>
      </c>
      <c r="E99" s="209"/>
      <c r="F99" s="65">
        <f t="shared" si="1"/>
        <v>0</v>
      </c>
      <c r="G99" s="181"/>
    </row>
    <row r="100" spans="1:7" ht="87.75" customHeight="1">
      <c r="A100" s="202" t="s">
        <v>414</v>
      </c>
      <c r="B100" s="203" t="s">
        <v>154</v>
      </c>
      <c r="C100" s="207" t="s">
        <v>148</v>
      </c>
      <c r="D100" s="208">
        <v>18</v>
      </c>
      <c r="E100" s="209"/>
      <c r="F100" s="65">
        <f t="shared" si="1"/>
        <v>0</v>
      </c>
      <c r="G100" s="181"/>
    </row>
    <row r="101" spans="1:7" ht="126.75" customHeight="1">
      <c r="A101" s="202" t="s">
        <v>415</v>
      </c>
      <c r="B101" s="203" t="s">
        <v>155</v>
      </c>
      <c r="C101" s="207" t="s">
        <v>148</v>
      </c>
      <c r="D101" s="208">
        <v>3</v>
      </c>
      <c r="E101" s="209"/>
      <c r="F101" s="65">
        <f t="shared" si="1"/>
        <v>0</v>
      </c>
      <c r="G101" s="181"/>
    </row>
    <row r="102" spans="1:7" ht="84.75" customHeight="1">
      <c r="A102" s="202" t="s">
        <v>416</v>
      </c>
      <c r="B102" s="203" t="s">
        <v>156</v>
      </c>
      <c r="C102" s="207" t="s">
        <v>148</v>
      </c>
      <c r="D102" s="208">
        <v>18</v>
      </c>
      <c r="E102" s="209"/>
      <c r="F102" s="65">
        <f t="shared" si="1"/>
        <v>0</v>
      </c>
      <c r="G102" s="181"/>
    </row>
    <row r="103" spans="1:7" ht="167.25" customHeight="1">
      <c r="A103" s="202" t="s">
        <v>417</v>
      </c>
      <c r="B103" s="203" t="s">
        <v>157</v>
      </c>
      <c r="C103" s="207" t="s">
        <v>148</v>
      </c>
      <c r="D103" s="208">
        <v>18</v>
      </c>
      <c r="E103" s="209"/>
      <c r="F103" s="65">
        <f t="shared" si="1"/>
        <v>0</v>
      </c>
      <c r="G103" s="181"/>
    </row>
    <row r="104" spans="1:7" ht="38.25">
      <c r="A104" s="202" t="s">
        <v>418</v>
      </c>
      <c r="B104" s="203" t="s">
        <v>158</v>
      </c>
      <c r="C104" s="207" t="s">
        <v>148</v>
      </c>
      <c r="D104" s="208">
        <v>21</v>
      </c>
      <c r="E104" s="209"/>
      <c r="F104" s="65">
        <f t="shared" si="1"/>
        <v>0</v>
      </c>
      <c r="G104" s="181"/>
    </row>
    <row r="105" spans="1:7" ht="25.5">
      <c r="A105" s="202" t="s">
        <v>419</v>
      </c>
      <c r="B105" s="203" t="s">
        <v>159</v>
      </c>
      <c r="C105" s="207" t="s">
        <v>148</v>
      </c>
      <c r="D105" s="208">
        <v>1</v>
      </c>
      <c r="E105" s="209"/>
      <c r="F105" s="65">
        <f t="shared" si="1"/>
        <v>0</v>
      </c>
      <c r="G105" s="181"/>
    </row>
    <row r="106" spans="1:7" ht="38.25">
      <c r="A106" s="202" t="s">
        <v>420</v>
      </c>
      <c r="B106" s="203" t="s">
        <v>160</v>
      </c>
      <c r="C106" s="207" t="s">
        <v>148</v>
      </c>
      <c r="D106" s="208">
        <v>1</v>
      </c>
      <c r="E106" s="209"/>
      <c r="F106" s="65">
        <f t="shared" si="1"/>
        <v>0</v>
      </c>
      <c r="G106" s="181"/>
    </row>
    <row r="107" spans="1:7" ht="51">
      <c r="A107" s="202" t="s">
        <v>421</v>
      </c>
      <c r="B107" s="203" t="s">
        <v>422</v>
      </c>
      <c r="C107" s="207" t="s">
        <v>148</v>
      </c>
      <c r="D107" s="208">
        <v>1</v>
      </c>
      <c r="E107" s="210"/>
      <c r="F107" s="65">
        <f t="shared" si="1"/>
        <v>0</v>
      </c>
      <c r="G107" s="181"/>
    </row>
    <row r="108" spans="1:7" ht="127.5" customHeight="1">
      <c r="A108" s="202" t="s">
        <v>423</v>
      </c>
      <c r="B108" s="203" t="s">
        <v>424</v>
      </c>
      <c r="C108" s="207" t="s">
        <v>162</v>
      </c>
      <c r="D108" s="208">
        <v>12</v>
      </c>
      <c r="E108" s="209"/>
      <c r="F108" s="65">
        <f t="shared" si="1"/>
        <v>0</v>
      </c>
      <c r="G108" s="181"/>
    </row>
    <row r="109" spans="1:7" ht="151.5" customHeight="1">
      <c r="A109" s="202" t="s">
        <v>425</v>
      </c>
      <c r="B109" s="203" t="s">
        <v>426</v>
      </c>
      <c r="C109" s="207" t="s">
        <v>162</v>
      </c>
      <c r="D109" s="208">
        <v>12</v>
      </c>
      <c r="E109" s="209"/>
      <c r="F109" s="65">
        <f t="shared" si="1"/>
        <v>0</v>
      </c>
      <c r="G109" s="181"/>
    </row>
    <row r="110" spans="1:7" ht="48" customHeight="1">
      <c r="A110" s="202" t="s">
        <v>427</v>
      </c>
      <c r="B110" s="203" t="s">
        <v>311</v>
      </c>
      <c r="C110" s="207" t="s">
        <v>148</v>
      </c>
      <c r="D110" s="211">
        <v>24</v>
      </c>
      <c r="E110" s="209"/>
      <c r="F110" s="65">
        <f t="shared" si="1"/>
        <v>0</v>
      </c>
      <c r="G110" s="181"/>
    </row>
    <row r="111" spans="1:7" ht="56.25" customHeight="1">
      <c r="A111" s="202" t="s">
        <v>428</v>
      </c>
      <c r="B111" s="203" t="s">
        <v>313</v>
      </c>
      <c r="C111" s="207" t="s">
        <v>148</v>
      </c>
      <c r="D111" s="211">
        <v>3</v>
      </c>
      <c r="E111" s="209"/>
      <c r="F111" s="65">
        <f t="shared" si="1"/>
        <v>0</v>
      </c>
      <c r="G111" s="181"/>
    </row>
    <row r="112" spans="1:7" ht="113.25" customHeight="1">
      <c r="A112" s="202" t="s">
        <v>429</v>
      </c>
      <c r="B112" s="203" t="s">
        <v>315</v>
      </c>
      <c r="C112" s="207" t="s">
        <v>162</v>
      </c>
      <c r="D112" s="211">
        <v>27</v>
      </c>
      <c r="E112" s="209"/>
      <c r="F112" s="65">
        <f t="shared" si="1"/>
        <v>0</v>
      </c>
      <c r="G112" s="181"/>
    </row>
    <row r="113" spans="1:9" ht="141" customHeight="1">
      <c r="A113" s="202" t="s">
        <v>430</v>
      </c>
      <c r="B113" s="203" t="s">
        <v>173</v>
      </c>
      <c r="C113" s="207" t="s">
        <v>148</v>
      </c>
      <c r="D113" s="208">
        <v>28</v>
      </c>
      <c r="E113" s="209"/>
      <c r="F113" s="65">
        <f t="shared" si="1"/>
        <v>0</v>
      </c>
      <c r="G113" s="181"/>
    </row>
    <row r="114" spans="1:9" ht="25.5" customHeight="1">
      <c r="A114" s="212" t="s">
        <v>431</v>
      </c>
      <c r="B114" s="84" t="s">
        <v>174</v>
      </c>
      <c r="C114" s="213"/>
      <c r="D114" s="214"/>
      <c r="E114" s="215"/>
      <c r="F114" s="153"/>
      <c r="G114" s="196"/>
    </row>
    <row r="115" spans="1:9" ht="150.75" customHeight="1">
      <c r="A115" s="216" t="s">
        <v>432</v>
      </c>
      <c r="B115" s="203" t="s">
        <v>175</v>
      </c>
      <c r="C115" s="217" t="s">
        <v>167</v>
      </c>
      <c r="D115" s="218">
        <v>1</v>
      </c>
      <c r="E115" s="219"/>
      <c r="F115" s="65">
        <f>ROUND((D115*E115),2)</f>
        <v>0</v>
      </c>
      <c r="G115" s="181"/>
    </row>
    <row r="116" spans="1:9" ht="30.75" customHeight="1">
      <c r="A116" s="212" t="s">
        <v>433</v>
      </c>
      <c r="B116" s="220" t="s">
        <v>176</v>
      </c>
      <c r="C116" s="213"/>
      <c r="D116" s="214"/>
      <c r="E116" s="215"/>
      <c r="F116" s="153"/>
      <c r="G116" s="196"/>
    </row>
    <row r="117" spans="1:9" ht="38.25">
      <c r="A117" s="216" t="s">
        <v>434</v>
      </c>
      <c r="B117" s="203" t="s">
        <v>177</v>
      </c>
      <c r="C117" s="204" t="s">
        <v>44</v>
      </c>
      <c r="D117" s="205">
        <v>22</v>
      </c>
      <c r="E117" s="206"/>
      <c r="F117" s="65">
        <f>ROUND((D117*E117),2)</f>
        <v>0</v>
      </c>
      <c r="G117" s="181"/>
    </row>
    <row r="118" spans="1:9" ht="189" customHeight="1">
      <c r="A118" s="216" t="s">
        <v>435</v>
      </c>
      <c r="B118" s="203" t="s">
        <v>178</v>
      </c>
      <c r="C118" s="207" t="s">
        <v>162</v>
      </c>
      <c r="D118" s="208">
        <v>25</v>
      </c>
      <c r="E118" s="209"/>
      <c r="F118" s="65">
        <f>ROUND((D118*E118),2)</f>
        <v>0</v>
      </c>
      <c r="G118" s="181"/>
    </row>
    <row r="119" spans="1:9" ht="144" customHeight="1">
      <c r="A119" s="216" t="s">
        <v>436</v>
      </c>
      <c r="B119" s="203" t="s">
        <v>179</v>
      </c>
      <c r="C119" s="207" t="s">
        <v>148</v>
      </c>
      <c r="D119" s="208">
        <v>2</v>
      </c>
      <c r="E119" s="209"/>
      <c r="F119" s="65">
        <f>ROUND((D119*E119),2)</f>
        <v>0</v>
      </c>
      <c r="G119" s="181"/>
    </row>
    <row r="120" spans="1:9" ht="51" customHeight="1">
      <c r="A120" s="216" t="s">
        <v>437</v>
      </c>
      <c r="B120" s="203" t="s">
        <v>180</v>
      </c>
      <c r="C120" s="207" t="s">
        <v>148</v>
      </c>
      <c r="D120" s="208">
        <v>28</v>
      </c>
      <c r="E120" s="209"/>
      <c r="F120" s="65">
        <f>ROUND((D120*E120),2)</f>
        <v>0</v>
      </c>
      <c r="G120" s="181"/>
    </row>
    <row r="121" spans="1:9" ht="64.5" customHeight="1">
      <c r="A121" s="216" t="s">
        <v>438</v>
      </c>
      <c r="B121" s="203" t="s">
        <v>181</v>
      </c>
      <c r="C121" s="207" t="s">
        <v>148</v>
      </c>
      <c r="D121" s="208">
        <v>1</v>
      </c>
      <c r="E121" s="221"/>
      <c r="F121" s="65">
        <f>ROUND((D121*E121),2)</f>
        <v>0</v>
      </c>
      <c r="G121" s="181"/>
    </row>
    <row r="122" spans="1:9">
      <c r="A122" s="222"/>
      <c r="B122" s="223"/>
      <c r="C122" s="224"/>
      <c r="D122" s="224"/>
      <c r="E122" s="225"/>
      <c r="F122" s="189"/>
      <c r="G122" s="182"/>
    </row>
    <row r="123" spans="1:9" ht="52.5" customHeight="1">
      <c r="A123" s="78">
        <v>3.14</v>
      </c>
      <c r="B123" s="123" t="s">
        <v>182</v>
      </c>
      <c r="C123" s="80"/>
      <c r="D123" s="80"/>
      <c r="E123" s="124"/>
      <c r="F123" s="125"/>
      <c r="G123" s="112">
        <f>ROUND(SUM(F125),2)</f>
        <v>0</v>
      </c>
    </row>
    <row r="124" spans="1:9" ht="33" customHeight="1">
      <c r="A124" s="126" t="s">
        <v>439</v>
      </c>
      <c r="B124" s="226" t="s">
        <v>183</v>
      </c>
      <c r="C124" s="204"/>
      <c r="D124" s="204"/>
      <c r="E124" s="227"/>
      <c r="F124" s="179"/>
      <c r="G124" s="180"/>
    </row>
    <row r="125" spans="1:9" ht="38.25">
      <c r="A125" s="228" t="s">
        <v>440</v>
      </c>
      <c r="B125" s="203" t="s">
        <v>184</v>
      </c>
      <c r="C125" s="207" t="s">
        <v>37</v>
      </c>
      <c r="D125" s="208">
        <v>1</v>
      </c>
      <c r="E125" s="229"/>
      <c r="F125" s="65">
        <f>ROUND((D125*E125),2)</f>
        <v>0</v>
      </c>
      <c r="G125" s="181"/>
    </row>
    <row r="126" spans="1:9">
      <c r="A126" s="132"/>
      <c r="B126" s="133"/>
      <c r="C126" s="230"/>
      <c r="D126" s="230"/>
      <c r="E126" s="231"/>
      <c r="F126" s="232"/>
      <c r="G126" s="136"/>
    </row>
    <row r="127" spans="1:9" ht="32.25" customHeight="1">
      <c r="A127" s="346" t="s">
        <v>508</v>
      </c>
      <c r="B127" s="346"/>
      <c r="C127" s="346"/>
      <c r="D127" s="346"/>
      <c r="E127" s="346"/>
      <c r="F127" s="346"/>
      <c r="G127" s="137">
        <f>ROUND(SUM(G10:G126),2)</f>
        <v>0</v>
      </c>
    </row>
    <row r="128" spans="1:9" s="76" customFormat="1">
      <c r="A128" s="73"/>
      <c r="B128" s="73"/>
      <c r="C128" s="73"/>
      <c r="D128" s="73"/>
      <c r="E128" s="73"/>
      <c r="F128" s="73"/>
      <c r="G128" s="73"/>
      <c r="H128" s="49"/>
      <c r="I128" s="49"/>
    </row>
    <row r="129" spans="1:7">
      <c r="A129" s="73"/>
      <c r="B129" s="73"/>
      <c r="C129" s="73"/>
      <c r="D129" s="73"/>
      <c r="E129" s="73"/>
      <c r="F129" s="73"/>
      <c r="G129" s="73"/>
    </row>
  </sheetData>
  <mergeCells count="8">
    <mergeCell ref="B9:G9"/>
    <mergeCell ref="A127:F127"/>
    <mergeCell ref="A2:G3"/>
    <mergeCell ref="A1:G1"/>
    <mergeCell ref="A4:G4"/>
    <mergeCell ref="A5:G5"/>
    <mergeCell ref="A6:G6"/>
    <mergeCell ref="A7:G7"/>
  </mergeCells>
  <pageMargins left="0.7" right="0.7" top="0.75" bottom="0.75" header="0.3" footer="0.3"/>
  <pageSetup scale="88" orientation="portrait" r:id="rId1"/>
  <rowBreaks count="1" manualBreakCount="1">
    <brk id="68"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50"/>
  </sheetPr>
  <dimension ref="A1:H90"/>
  <sheetViews>
    <sheetView view="pageBreakPreview" topLeftCell="A23" zoomScaleNormal="70" workbookViewId="0">
      <selection activeCell="D26" sqref="D26"/>
    </sheetView>
  </sheetViews>
  <sheetFormatPr baseColWidth="10" defaultColWidth="11.42578125" defaultRowHeight="14.25"/>
  <cols>
    <col min="1" max="1" width="6.85546875" style="49" customWidth="1"/>
    <col min="2" max="2" width="19.28515625" style="49" customWidth="1"/>
    <col min="3" max="3" width="8.7109375" style="49" customWidth="1"/>
    <col min="4" max="6" width="11.28515625" style="49" customWidth="1"/>
    <col min="7" max="7" width="16.85546875" style="49" customWidth="1"/>
    <col min="8" max="16384" width="11.42578125" style="49"/>
  </cols>
  <sheetData>
    <row r="1" spans="1:7" ht="25.5" customHeight="1">
      <c r="A1" s="337" t="str">
        <f>'REH. MOD. DE ESCALERAS'!B2</f>
        <v>LISTA DE CANTIDADES</v>
      </c>
      <c r="B1" s="338"/>
      <c r="C1" s="338"/>
      <c r="D1" s="338"/>
      <c r="E1" s="338"/>
      <c r="F1" s="338"/>
      <c r="G1" s="339"/>
    </row>
    <row r="2" spans="1:7" ht="24.95" customHeight="1">
      <c r="A2" s="325" t="s">
        <v>441</v>
      </c>
      <c r="B2" s="326"/>
      <c r="C2" s="326"/>
      <c r="D2" s="326"/>
      <c r="E2" s="326"/>
      <c r="F2" s="326"/>
      <c r="G2" s="327"/>
    </row>
    <row r="3" spans="1:7" ht="43.5" customHeight="1">
      <c r="A3" s="350" t="str">
        <f>'REH. MOD. DE ESCALERAS'!B5</f>
        <v>PROYECTO: MEJORAMIENTO DE INFRAESTRUCTURA EDUCATIVA QUE PRESENTA RIESGOS SISMICOS EN CENTRO ESCOLAR COLONIA SAN RAMÓN, M/MEJICANOS, D/SAN SALVADOR, CODIGO 11428.</v>
      </c>
      <c r="B3" s="351"/>
      <c r="C3" s="351"/>
      <c r="D3" s="351"/>
      <c r="E3" s="351"/>
      <c r="F3" s="351"/>
      <c r="G3" s="352"/>
    </row>
    <row r="4" spans="1:7" ht="24.95" customHeight="1">
      <c r="A4" s="317" t="s">
        <v>2</v>
      </c>
      <c r="B4" s="318"/>
      <c r="C4" s="318"/>
      <c r="D4" s="318"/>
      <c r="E4" s="318"/>
      <c r="F4" s="318"/>
      <c r="G4" s="319"/>
    </row>
    <row r="5" spans="1:7" ht="24.95" customHeight="1">
      <c r="A5" s="317" t="s">
        <v>3</v>
      </c>
      <c r="B5" s="318"/>
      <c r="C5" s="318"/>
      <c r="D5" s="318"/>
      <c r="E5" s="318"/>
      <c r="F5" s="318"/>
      <c r="G5" s="319"/>
    </row>
    <row r="6" spans="1:7" ht="21" customHeight="1">
      <c r="A6" s="320"/>
      <c r="B6" s="321"/>
      <c r="C6" s="321"/>
      <c r="D6" s="321"/>
      <c r="E6" s="321"/>
      <c r="F6" s="321"/>
      <c r="G6" s="322"/>
    </row>
    <row r="7" spans="1:7" ht="60" customHeight="1">
      <c r="A7" s="295" t="s">
        <v>4</v>
      </c>
      <c r="B7" s="233" t="s">
        <v>5</v>
      </c>
      <c r="C7" s="233" t="s">
        <v>6</v>
      </c>
      <c r="D7" s="233" t="s">
        <v>7</v>
      </c>
      <c r="E7" s="233" t="s">
        <v>8</v>
      </c>
      <c r="F7" s="233" t="s">
        <v>9</v>
      </c>
      <c r="G7" s="296" t="s">
        <v>10</v>
      </c>
    </row>
    <row r="8" spans="1:7" ht="30.75" customHeight="1">
      <c r="A8" s="77">
        <v>4</v>
      </c>
      <c r="B8" s="329" t="s">
        <v>442</v>
      </c>
      <c r="C8" s="329"/>
      <c r="D8" s="329"/>
      <c r="E8" s="329"/>
      <c r="F8" s="329"/>
      <c r="G8" s="349"/>
    </row>
    <row r="9" spans="1:7" ht="30" customHeight="1">
      <c r="A9" s="78">
        <v>4.0999999999999996</v>
      </c>
      <c r="B9" s="79" t="str">
        <f>'REH. MOD. DE ESCALERAS'!C12</f>
        <v>PAGO DE DERECHOS E IMPUESTOS</v>
      </c>
      <c r="C9" s="80"/>
      <c r="D9" s="80"/>
      <c r="E9" s="81"/>
      <c r="F9" s="81"/>
      <c r="G9" s="82">
        <f>ROUND(SUM(F11),2)</f>
        <v>0</v>
      </c>
    </row>
    <row r="10" spans="1:7" ht="33" customHeight="1">
      <c r="A10" s="83" t="s">
        <v>443</v>
      </c>
      <c r="B10" s="84" t="str">
        <f>'REH. MOD. DE ESCALERAS'!C13</f>
        <v>Pago de derechos e impuestos</v>
      </c>
      <c r="C10" s="85"/>
      <c r="D10" s="86"/>
      <c r="E10" s="87"/>
      <c r="F10" s="88"/>
      <c r="G10" s="89"/>
    </row>
    <row r="11" spans="1:7" ht="94.9" customHeight="1">
      <c r="A11" s="57" t="s">
        <v>444</v>
      </c>
      <c r="B11" s="90" t="str">
        <f>'REH. MOD. DE ESCALERAS'!C14</f>
        <v>Pago de derechos e impuestos, tanto Gubernamentales como Municipales por concepto de los trabajos y los considerados en las condiciones del Contrato</v>
      </c>
      <c r="C11" s="91" t="s">
        <v>17</v>
      </c>
      <c r="D11" s="92">
        <v>1</v>
      </c>
      <c r="E11" s="93"/>
      <c r="F11" s="93">
        <f>ROUND((D11*E11),2)</f>
        <v>0</v>
      </c>
      <c r="G11" s="94"/>
    </row>
    <row r="12" spans="1:7" ht="20.100000000000001" customHeight="1">
      <c r="A12" s="95"/>
      <c r="B12" s="96"/>
      <c r="C12" s="97"/>
      <c r="D12" s="98"/>
      <c r="E12" s="99"/>
      <c r="F12" s="99"/>
      <c r="G12" s="100"/>
    </row>
    <row r="13" spans="1:7" ht="25.5">
      <c r="A13" s="78">
        <v>4.2</v>
      </c>
      <c r="B13" s="101" t="s">
        <v>207</v>
      </c>
      <c r="C13" s="102"/>
      <c r="D13" s="80"/>
      <c r="E13" s="81"/>
      <c r="F13" s="81"/>
      <c r="G13" s="82">
        <f>ROUND(SUM(F15:F17),2)</f>
        <v>0</v>
      </c>
    </row>
    <row r="14" spans="1:7" ht="20.100000000000001" customHeight="1">
      <c r="A14" s="83" t="s">
        <v>501</v>
      </c>
      <c r="B14" s="84" t="s">
        <v>209</v>
      </c>
      <c r="C14" s="103"/>
      <c r="D14" s="104"/>
      <c r="E14" s="105"/>
      <c r="F14" s="106"/>
      <c r="G14" s="89"/>
    </row>
    <row r="15" spans="1:7" ht="66" customHeight="1">
      <c r="A15" s="53" t="s">
        <v>502</v>
      </c>
      <c r="B15" s="107" t="s">
        <v>446</v>
      </c>
      <c r="C15" s="91" t="s">
        <v>23</v>
      </c>
      <c r="D15" s="91">
        <v>486.28</v>
      </c>
      <c r="E15" s="93"/>
      <c r="F15" s="93">
        <f>ROUND((D15*E15),2)</f>
        <v>0</v>
      </c>
      <c r="G15" s="108"/>
    </row>
    <row r="16" spans="1:7" ht="123.75" customHeight="1">
      <c r="A16" s="53" t="s">
        <v>503</v>
      </c>
      <c r="B16" s="107" t="s">
        <v>447</v>
      </c>
      <c r="C16" s="91" t="s">
        <v>23</v>
      </c>
      <c r="D16" s="91">
        <v>486.28</v>
      </c>
      <c r="E16" s="93"/>
      <c r="F16" s="93">
        <f>ROUND((D16*E16),2)</f>
        <v>0</v>
      </c>
      <c r="G16" s="108"/>
    </row>
    <row r="17" spans="1:8" ht="86.25" customHeight="1">
      <c r="A17" s="53" t="s">
        <v>504</v>
      </c>
      <c r="B17" s="107" t="s">
        <v>448</v>
      </c>
      <c r="C17" s="91" t="s">
        <v>449</v>
      </c>
      <c r="D17" s="109">
        <v>4</v>
      </c>
      <c r="E17" s="93"/>
      <c r="F17" s="93">
        <f>ROUND((D17*E17),2)</f>
        <v>0</v>
      </c>
      <c r="G17" s="108"/>
    </row>
    <row r="18" spans="1:8" ht="20.100000000000001" customHeight="1">
      <c r="A18" s="78">
        <v>4.3</v>
      </c>
      <c r="B18" s="110" t="s">
        <v>140</v>
      </c>
      <c r="C18" s="80"/>
      <c r="D18" s="80"/>
      <c r="E18" s="111"/>
      <c r="F18" s="111"/>
      <c r="G18" s="112">
        <f>ROUND(SUM(F19),2)</f>
        <v>0</v>
      </c>
    </row>
    <row r="19" spans="1:8" ht="20.100000000000001" customHeight="1">
      <c r="A19" s="113" t="s">
        <v>445</v>
      </c>
      <c r="B19" s="114" t="s">
        <v>142</v>
      </c>
      <c r="C19" s="115" t="s">
        <v>37</v>
      </c>
      <c r="D19" s="115">
        <v>1</v>
      </c>
      <c r="E19" s="116"/>
      <c r="F19" s="93">
        <f>ROUND((D19*E19),2)</f>
        <v>0</v>
      </c>
      <c r="G19" s="117"/>
    </row>
    <row r="20" spans="1:8" ht="20.100000000000001" customHeight="1">
      <c r="A20" s="118"/>
      <c r="B20" s="119"/>
      <c r="C20" s="120"/>
      <c r="D20" s="120"/>
      <c r="E20" s="121"/>
      <c r="F20" s="121"/>
      <c r="G20" s="122"/>
    </row>
    <row r="21" spans="1:8" ht="47.25" customHeight="1">
      <c r="A21" s="78">
        <v>4.4000000000000004</v>
      </c>
      <c r="B21" s="123" t="s">
        <v>182</v>
      </c>
      <c r="C21" s="80"/>
      <c r="D21" s="80"/>
      <c r="E21" s="124"/>
      <c r="F21" s="125"/>
      <c r="G21" s="112">
        <f>ROUND(SUM(F23),2)</f>
        <v>0</v>
      </c>
    </row>
    <row r="22" spans="1:8" ht="33.75" customHeight="1">
      <c r="A22" s="126" t="s">
        <v>505</v>
      </c>
      <c r="B22" s="127" t="s">
        <v>183</v>
      </c>
      <c r="C22" s="128"/>
      <c r="D22" s="129"/>
      <c r="E22" s="130"/>
      <c r="F22" s="88"/>
      <c r="G22" s="131"/>
    </row>
    <row r="23" spans="1:8" ht="65.25" customHeight="1">
      <c r="A23" s="132" t="s">
        <v>506</v>
      </c>
      <c r="B23" s="133" t="s">
        <v>184</v>
      </c>
      <c r="C23" s="134" t="s">
        <v>37</v>
      </c>
      <c r="D23" s="134">
        <v>1</v>
      </c>
      <c r="E23" s="135"/>
      <c r="F23" s="93">
        <f>ROUND((D23*E23),2)</f>
        <v>0</v>
      </c>
      <c r="G23" s="136"/>
    </row>
    <row r="24" spans="1:8" ht="33.75" customHeight="1">
      <c r="A24" s="346" t="s">
        <v>507</v>
      </c>
      <c r="B24" s="346"/>
      <c r="C24" s="346"/>
      <c r="D24" s="346"/>
      <c r="E24" s="346"/>
      <c r="F24" s="346"/>
      <c r="G24" s="137">
        <f>ROUND(SUM(G9:G23),2)</f>
        <v>0</v>
      </c>
    </row>
    <row r="25" spans="1:8" s="76" customFormat="1" ht="33.75" customHeight="1">
      <c r="A25" s="73"/>
      <c r="B25" s="73"/>
      <c r="C25" s="73"/>
      <c r="D25" s="73"/>
      <c r="E25" s="73"/>
      <c r="F25" s="73"/>
      <c r="G25" s="73"/>
      <c r="H25" s="49"/>
    </row>
    <row r="26" spans="1:8" ht="33.75" customHeight="1">
      <c r="A26" s="73"/>
      <c r="B26" s="73"/>
      <c r="C26" s="73"/>
      <c r="D26" s="73"/>
      <c r="E26" s="73"/>
      <c r="F26" s="73"/>
      <c r="G26" s="73"/>
    </row>
    <row r="27" spans="1:8" ht="33.75" customHeight="1"/>
    <row r="28" spans="1:8" ht="33.75" customHeight="1"/>
    <row r="29" spans="1:8" ht="33.75" customHeight="1"/>
    <row r="30" spans="1:8" ht="33.75" customHeight="1"/>
    <row r="31" spans="1:8" ht="33.75" customHeight="1"/>
    <row r="32" spans="1:8" ht="33.75" customHeight="1"/>
    <row r="33" ht="33.75" customHeight="1"/>
    <row r="34" ht="33.75" customHeight="1"/>
    <row r="35" ht="33.75" customHeight="1"/>
    <row r="36" ht="33.75" customHeight="1"/>
    <row r="37" ht="33.75" customHeight="1"/>
    <row r="38" ht="33.75" customHeight="1"/>
    <row r="39" ht="33.75" customHeight="1"/>
    <row r="40" ht="33.75" customHeight="1"/>
    <row r="41" ht="33.75" customHeight="1"/>
    <row r="42" ht="33.75" customHeight="1"/>
    <row r="43" ht="33.75" customHeight="1"/>
    <row r="44" ht="33.75" customHeight="1"/>
    <row r="45" ht="33.75" customHeight="1"/>
    <row r="46" ht="33.75" customHeight="1"/>
    <row r="47" ht="33.75" customHeight="1"/>
    <row r="48" ht="33.75" customHeight="1"/>
    <row r="49" spans="8:8" ht="33.75" customHeight="1"/>
    <row r="63" spans="8:8">
      <c r="H63" s="74"/>
    </row>
    <row r="90" spans="8:8">
      <c r="H90" s="49">
        <f>SUM(G92:G123)</f>
        <v>0</v>
      </c>
    </row>
  </sheetData>
  <mergeCells count="8">
    <mergeCell ref="A6:G6"/>
    <mergeCell ref="B8:G8"/>
    <mergeCell ref="A24:F24"/>
    <mergeCell ref="A1:G1"/>
    <mergeCell ref="A2:G2"/>
    <mergeCell ref="A3:G3"/>
    <mergeCell ref="A4:G4"/>
    <mergeCell ref="A5:G5"/>
  </mergeCells>
  <pageMargins left="0.7" right="0.7" top="0.75" bottom="0.75" header="0.3" footer="0.3"/>
  <pageSetup orientation="portrait" r:id="rId1"/>
  <rowBreaks count="1" manualBreakCount="1">
    <brk id="17"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91"/>
  <sheetViews>
    <sheetView tabSelected="1" view="pageBreakPreview" zoomScaleNormal="80" workbookViewId="0">
      <selection activeCell="C13" sqref="C13"/>
    </sheetView>
  </sheetViews>
  <sheetFormatPr baseColWidth="10" defaultColWidth="11.42578125" defaultRowHeight="14.25"/>
  <cols>
    <col min="1" max="1" width="6.85546875" style="49" customWidth="1"/>
    <col min="2" max="2" width="43" style="49" customWidth="1"/>
    <col min="3" max="3" width="18.7109375" style="49" customWidth="1"/>
    <col min="4" max="4" width="18.85546875" style="49" customWidth="1"/>
    <col min="5" max="5" width="11.42578125" style="49" customWidth="1"/>
    <col min="6" max="6" width="11.42578125" style="49"/>
    <col min="7" max="7" width="13.85546875" style="49" customWidth="1"/>
    <col min="8" max="8" width="11.42578125" style="49"/>
    <col min="9" max="9" width="13.7109375" style="49" customWidth="1"/>
    <col min="10" max="16384" width="11.42578125" style="49"/>
  </cols>
  <sheetData>
    <row r="1" spans="1:9" ht="25.5" customHeight="1" thickBot="1">
      <c r="A1" s="337" t="str">
        <f>'REH. MOD. DE ESCALERAS'!B2</f>
        <v>LISTA DE CANTIDADES</v>
      </c>
      <c r="B1" s="338"/>
      <c r="C1" s="338"/>
      <c r="D1" s="339"/>
    </row>
    <row r="2" spans="1:9" ht="15" thickBot="1">
      <c r="A2" s="325" t="s">
        <v>450</v>
      </c>
      <c r="B2" s="326"/>
      <c r="C2" s="326"/>
      <c r="D2" s="327"/>
    </row>
    <row r="3" spans="1:9">
      <c r="A3" s="325"/>
      <c r="B3" s="326"/>
      <c r="C3" s="326"/>
      <c r="D3" s="327"/>
    </row>
    <row r="4" spans="1:9" ht="40.5" customHeight="1">
      <c r="A4" s="340" t="str">
        <f>'REH. MOD. DE ESCALERAS'!B5</f>
        <v>PROYECTO: MEJORAMIENTO DE INFRAESTRUCTURA EDUCATIVA QUE PRESENTA RIESGOS SISMICOS EN CENTRO ESCOLAR COLONIA SAN RAMÓN, M/MEJICANOS, D/SAN SALVADOR, CODIGO 11428.</v>
      </c>
      <c r="B4" s="341"/>
      <c r="C4" s="341"/>
      <c r="D4" s="342"/>
    </row>
    <row r="5" spans="1:9" ht="21.75" customHeight="1">
      <c r="A5" s="317" t="s">
        <v>2</v>
      </c>
      <c r="B5" s="318"/>
      <c r="C5" s="318"/>
      <c r="D5" s="319"/>
    </row>
    <row r="6" spans="1:9">
      <c r="A6" s="317" t="s">
        <v>3</v>
      </c>
      <c r="B6" s="318"/>
      <c r="C6" s="318"/>
      <c r="D6" s="319"/>
    </row>
    <row r="7" spans="1:9">
      <c r="A7" s="358" t="s">
        <v>467</v>
      </c>
      <c r="B7" s="359"/>
      <c r="C7" s="359"/>
      <c r="D7" s="360"/>
    </row>
    <row r="8" spans="1:9" ht="47.25" customHeight="1">
      <c r="A8" s="50" t="s">
        <v>4</v>
      </c>
      <c r="B8" s="51" t="s">
        <v>5</v>
      </c>
      <c r="C8" s="51" t="s">
        <v>9</v>
      </c>
      <c r="D8" s="52" t="s">
        <v>507</v>
      </c>
    </row>
    <row r="9" spans="1:9" ht="20.100000000000001" customHeight="1">
      <c r="A9" s="53"/>
      <c r="B9" s="54"/>
      <c r="C9" s="55"/>
      <c r="D9" s="56"/>
    </row>
    <row r="10" spans="1:9" ht="20.100000000000001" customHeight="1">
      <c r="A10" s="57"/>
      <c r="B10" s="353" t="s">
        <v>451</v>
      </c>
      <c r="C10" s="354"/>
      <c r="D10" s="58">
        <f>SUM(C11:C14)</f>
        <v>0</v>
      </c>
    </row>
    <row r="11" spans="1:9" ht="20.100000000000001" customHeight="1">
      <c r="A11" s="57">
        <v>1</v>
      </c>
      <c r="B11" s="59" t="s">
        <v>452</v>
      </c>
      <c r="C11" s="60">
        <f>'REH. MOD. DE ESCALERAS'!H127</f>
        <v>0</v>
      </c>
      <c r="D11" s="61"/>
    </row>
    <row r="12" spans="1:9" ht="20.100000000000001" customHeight="1">
      <c r="A12" s="62">
        <v>2</v>
      </c>
      <c r="B12" s="59" t="s">
        <v>453</v>
      </c>
      <c r="C12" s="63">
        <f>'REHAB. DE MÓDULO NORTE'!G134</f>
        <v>0</v>
      </c>
      <c r="D12" s="64"/>
    </row>
    <row r="13" spans="1:9" ht="20.100000000000001" customHeight="1">
      <c r="A13" s="62">
        <v>3</v>
      </c>
      <c r="B13" s="59" t="s">
        <v>328</v>
      </c>
      <c r="C13" s="63">
        <f>'REHAB. DE MÓDULO SUR '!G127</f>
        <v>0</v>
      </c>
      <c r="D13" s="64"/>
      <c r="I13" s="75"/>
    </row>
    <row r="14" spans="1:9" ht="30" customHeight="1">
      <c r="A14" s="62">
        <v>4</v>
      </c>
      <c r="B14" s="59" t="s">
        <v>454</v>
      </c>
      <c r="C14" s="65">
        <f>'REHAB. DE DRENAJE DE ALL'!G24</f>
        <v>0</v>
      </c>
      <c r="D14" s="64"/>
      <c r="H14" s="66"/>
    </row>
    <row r="15" spans="1:9" ht="20.100000000000001" customHeight="1">
      <c r="A15" s="67"/>
      <c r="B15" s="68"/>
      <c r="C15" s="69"/>
      <c r="D15" s="70"/>
    </row>
    <row r="16" spans="1:9" ht="20.100000000000001" customHeight="1">
      <c r="A16" s="355" t="s">
        <v>508</v>
      </c>
      <c r="B16" s="356"/>
      <c r="C16" s="357"/>
      <c r="D16" s="71">
        <f>SUM(D10:D15)</f>
        <v>0</v>
      </c>
      <c r="G16" s="72"/>
      <c r="I16" s="72"/>
    </row>
    <row r="17" spans="1:4">
      <c r="A17" s="73"/>
      <c r="B17" s="73"/>
      <c r="C17" s="73"/>
      <c r="D17" s="73"/>
    </row>
    <row r="18" spans="1:4">
      <c r="A18" s="73"/>
      <c r="B18" s="73"/>
      <c r="C18" s="73"/>
      <c r="D18" s="73"/>
    </row>
    <row r="64" spans="8:8">
      <c r="H64" s="74"/>
    </row>
    <row r="91" spans="8:8">
      <c r="H91" s="49">
        <f>SUM(G93:G124)</f>
        <v>0</v>
      </c>
    </row>
  </sheetData>
  <mergeCells count="8">
    <mergeCell ref="A1:D1"/>
    <mergeCell ref="B10:C10"/>
    <mergeCell ref="A16:C16"/>
    <mergeCell ref="A2:D3"/>
    <mergeCell ref="A4:D4"/>
    <mergeCell ref="A5:D5"/>
    <mergeCell ref="A6:D6"/>
    <mergeCell ref="A7:D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0000"/>
  </sheetPr>
  <dimension ref="A4:L41"/>
  <sheetViews>
    <sheetView topLeftCell="A13" workbookViewId="0">
      <selection activeCell="B19" sqref="B19:E19"/>
    </sheetView>
  </sheetViews>
  <sheetFormatPr baseColWidth="10" defaultColWidth="11.42578125" defaultRowHeight="15"/>
  <cols>
    <col min="2" max="2" width="19.28515625" customWidth="1"/>
    <col min="3" max="3" width="9.28515625" customWidth="1"/>
    <col min="4" max="4" width="11.140625" customWidth="1"/>
    <col min="5" max="5" width="10.140625" customWidth="1"/>
    <col min="6" max="6" width="12.5703125" customWidth="1"/>
    <col min="7" max="7" width="13.140625" customWidth="1"/>
  </cols>
  <sheetData>
    <row r="4" spans="1:9" ht="15" customHeight="1">
      <c r="A4" s="363" t="s">
        <v>455</v>
      </c>
      <c r="B4" s="364"/>
      <c r="C4" s="364"/>
      <c r="D4" s="364"/>
      <c r="E4" s="364"/>
      <c r="F4" s="364"/>
      <c r="G4" s="365"/>
    </row>
    <row r="5" spans="1:9">
      <c r="A5" s="366"/>
      <c r="B5" s="367"/>
      <c r="C5" s="367"/>
      <c r="D5" s="367"/>
      <c r="E5" s="367"/>
      <c r="F5" s="367"/>
      <c r="G5" s="368"/>
    </row>
    <row r="6" spans="1:9">
      <c r="A6" s="366"/>
      <c r="B6" s="367"/>
      <c r="C6" s="367"/>
      <c r="D6" s="367"/>
      <c r="E6" s="367"/>
      <c r="F6" s="367"/>
      <c r="G6" s="368"/>
    </row>
    <row r="7" spans="1:9">
      <c r="A7" s="366"/>
      <c r="B7" s="367"/>
      <c r="C7" s="367"/>
      <c r="D7" s="367"/>
      <c r="E7" s="367"/>
      <c r="F7" s="367"/>
      <c r="G7" s="368"/>
    </row>
    <row r="8" spans="1:9" ht="15" customHeight="1">
      <c r="A8" s="369" t="s">
        <v>456</v>
      </c>
      <c r="B8" s="370"/>
      <c r="C8" s="370"/>
      <c r="D8" s="370"/>
      <c r="E8" s="370"/>
      <c r="F8" s="370"/>
      <c r="G8" s="371"/>
    </row>
    <row r="9" spans="1:9" ht="29.25" customHeight="1">
      <c r="A9" s="372"/>
      <c r="B9" s="373"/>
      <c r="C9" s="373"/>
      <c r="D9" s="373"/>
      <c r="E9" s="373"/>
      <c r="F9" s="373"/>
      <c r="G9" s="374"/>
    </row>
    <row r="10" spans="1:9" ht="15.75">
      <c r="A10" s="1" t="s">
        <v>457</v>
      </c>
      <c r="B10" s="2"/>
      <c r="C10" s="2"/>
      <c r="D10" s="3"/>
      <c r="E10" s="3"/>
      <c r="F10" s="3"/>
      <c r="G10" s="4"/>
    </row>
    <row r="11" spans="1:9" ht="31.5" customHeight="1">
      <c r="A11" s="380" t="s">
        <v>458</v>
      </c>
      <c r="B11" s="381"/>
      <c r="C11" s="381"/>
      <c r="D11" s="381"/>
      <c r="E11" s="381"/>
      <c r="F11" s="381"/>
      <c r="G11" s="382"/>
    </row>
    <row r="12" spans="1:9" ht="21.75" customHeight="1">
      <c r="A12" s="383" t="s">
        <v>2</v>
      </c>
      <c r="B12" s="384"/>
      <c r="C12" s="384"/>
      <c r="D12" s="384"/>
      <c r="E12" s="384"/>
      <c r="F12" s="384"/>
      <c r="G12" s="385"/>
    </row>
    <row r="13" spans="1:9" ht="15" customHeight="1">
      <c r="A13" s="383" t="s">
        <v>3</v>
      </c>
      <c r="B13" s="384"/>
      <c r="C13" s="384"/>
      <c r="D13" s="384"/>
      <c r="E13" s="384"/>
      <c r="F13" s="384"/>
      <c r="G13" s="385"/>
    </row>
    <row r="14" spans="1:9">
      <c r="A14" s="380"/>
      <c r="B14" s="381"/>
      <c r="C14" s="381"/>
      <c r="D14" s="381"/>
      <c r="E14" s="381"/>
      <c r="F14" s="381"/>
      <c r="G14" s="382"/>
    </row>
    <row r="15" spans="1:9" ht="47.25" customHeight="1">
      <c r="A15" s="386" t="s">
        <v>459</v>
      </c>
      <c r="B15" s="387"/>
      <c r="C15" s="387"/>
      <c r="D15" s="387"/>
      <c r="E15" s="387"/>
      <c r="F15" s="387"/>
      <c r="G15" s="388"/>
      <c r="H15" s="5"/>
      <c r="I15" s="48"/>
    </row>
    <row r="16" spans="1:9" ht="47.25" customHeight="1">
      <c r="A16" s="361" t="s">
        <v>4</v>
      </c>
      <c r="B16" s="361" t="s">
        <v>5</v>
      </c>
      <c r="C16" s="378" t="s">
        <v>6</v>
      </c>
      <c r="D16" s="378" t="s">
        <v>7</v>
      </c>
      <c r="E16" s="378" t="s">
        <v>8</v>
      </c>
      <c r="F16" s="361" t="s">
        <v>9</v>
      </c>
      <c r="G16" s="361" t="s">
        <v>10</v>
      </c>
      <c r="H16" s="5"/>
      <c r="I16" s="48"/>
    </row>
    <row r="17" spans="1:12">
      <c r="A17" s="362"/>
      <c r="B17" s="362"/>
      <c r="C17" s="379"/>
      <c r="D17" s="379"/>
      <c r="E17" s="379"/>
      <c r="F17" s="362"/>
      <c r="G17" s="362"/>
    </row>
    <row r="18" spans="1:12" ht="22.5">
      <c r="A18" s="6">
        <v>1</v>
      </c>
      <c r="B18" s="7" t="s">
        <v>460</v>
      </c>
      <c r="C18" s="8"/>
      <c r="D18" s="8"/>
      <c r="E18" s="9"/>
      <c r="F18" s="10"/>
      <c r="G18" s="11">
        <f>SUM(F19:F23)</f>
        <v>4083.8199999999997</v>
      </c>
    </row>
    <row r="19" spans="1:12" ht="22.5">
      <c r="A19" s="12">
        <v>1.1000000000000001</v>
      </c>
      <c r="B19" s="13" t="s">
        <v>277</v>
      </c>
      <c r="C19" s="14" t="s">
        <v>23</v>
      </c>
      <c r="D19" s="15">
        <v>28</v>
      </c>
      <c r="E19" s="16">
        <f>L19*1.13</f>
        <v>54.239999999999995</v>
      </c>
      <c r="F19" s="17">
        <f>D19*E19</f>
        <v>1518.7199999999998</v>
      </c>
      <c r="G19" s="18"/>
      <c r="L19">
        <v>48</v>
      </c>
    </row>
    <row r="20" spans="1:12" ht="22.5">
      <c r="A20" s="19">
        <v>1.2</v>
      </c>
      <c r="B20" s="20" t="s">
        <v>461</v>
      </c>
      <c r="C20" s="21" t="s">
        <v>162</v>
      </c>
      <c r="D20" s="22">
        <v>13</v>
      </c>
      <c r="E20" s="23">
        <f t="shared" ref="E20:E21" si="0">L20*1.13</f>
        <v>73.449999999999989</v>
      </c>
      <c r="F20" s="24">
        <f t="shared" ref="F20:F21" si="1">D20*E20</f>
        <v>954.84999999999991</v>
      </c>
      <c r="G20" s="25"/>
      <c r="L20">
        <v>65</v>
      </c>
    </row>
    <row r="21" spans="1:12" ht="22.5">
      <c r="A21" s="19">
        <v>1.3</v>
      </c>
      <c r="B21" s="20" t="s">
        <v>462</v>
      </c>
      <c r="C21" s="21" t="s">
        <v>162</v>
      </c>
      <c r="D21" s="22">
        <v>15</v>
      </c>
      <c r="E21" s="23">
        <f t="shared" si="0"/>
        <v>107.35</v>
      </c>
      <c r="F21" s="24">
        <f t="shared" si="1"/>
        <v>1610.25</v>
      </c>
      <c r="G21" s="25"/>
      <c r="L21">
        <v>95</v>
      </c>
    </row>
    <row r="22" spans="1:12">
      <c r="A22" s="12">
        <v>1.4</v>
      </c>
      <c r="B22" s="13"/>
      <c r="C22" s="14"/>
      <c r="D22" s="26"/>
      <c r="E22" s="27"/>
      <c r="F22" s="17"/>
      <c r="G22" s="18"/>
    </row>
    <row r="23" spans="1:12">
      <c r="A23" s="12">
        <v>1.5</v>
      </c>
      <c r="B23" s="28"/>
      <c r="C23" s="26"/>
      <c r="D23" s="29"/>
      <c r="E23" s="30"/>
      <c r="F23" s="31"/>
      <c r="G23" s="18"/>
    </row>
    <row r="24" spans="1:12">
      <c r="A24" s="32"/>
      <c r="B24" s="33"/>
      <c r="C24" s="29"/>
      <c r="D24" s="29"/>
      <c r="E24" s="30"/>
      <c r="F24" s="34"/>
      <c r="G24" s="18"/>
    </row>
    <row r="25" spans="1:12" ht="22.5">
      <c r="A25" s="6">
        <v>2</v>
      </c>
      <c r="B25" s="7" t="s">
        <v>463</v>
      </c>
      <c r="C25" s="8"/>
      <c r="D25" s="8"/>
      <c r="E25" s="35"/>
      <c r="F25" s="10"/>
      <c r="G25" s="18"/>
    </row>
    <row r="26" spans="1:12">
      <c r="A26" s="12">
        <v>2.1</v>
      </c>
      <c r="B26" s="36"/>
      <c r="C26" s="14"/>
      <c r="D26" s="14"/>
      <c r="E26" s="37"/>
      <c r="F26" s="17"/>
      <c r="G26" s="18"/>
    </row>
    <row r="27" spans="1:12">
      <c r="A27" s="12">
        <v>2.2000000000000002</v>
      </c>
      <c r="B27" s="36"/>
      <c r="C27" s="14"/>
      <c r="D27" s="14"/>
      <c r="E27" s="37"/>
      <c r="F27" s="17"/>
      <c r="G27" s="18"/>
    </row>
    <row r="28" spans="1:12">
      <c r="A28" s="12">
        <v>2.2999999999999998</v>
      </c>
      <c r="B28" s="36"/>
      <c r="C28" s="14"/>
      <c r="D28" s="14"/>
      <c r="E28" s="37"/>
      <c r="F28" s="17"/>
      <c r="G28" s="18"/>
    </row>
    <row r="29" spans="1:12">
      <c r="A29" s="12">
        <v>2.4</v>
      </c>
      <c r="B29" s="38"/>
      <c r="C29" s="14"/>
      <c r="D29" s="14"/>
      <c r="E29" s="16"/>
      <c r="F29" s="17"/>
      <c r="G29" s="17"/>
    </row>
    <row r="30" spans="1:12">
      <c r="A30" s="12">
        <v>2.5</v>
      </c>
      <c r="B30" s="38"/>
      <c r="C30" s="39"/>
      <c r="D30" s="39"/>
      <c r="E30" s="40"/>
      <c r="F30" s="17"/>
      <c r="G30" s="17"/>
    </row>
    <row r="31" spans="1:12">
      <c r="A31" s="41">
        <v>2.6</v>
      </c>
      <c r="B31" s="42"/>
      <c r="C31" s="43"/>
      <c r="D31" s="43"/>
      <c r="E31" s="44"/>
      <c r="F31" s="31"/>
      <c r="G31" s="31"/>
    </row>
    <row r="32" spans="1:12" ht="15.75" customHeight="1">
      <c r="A32" s="375" t="s">
        <v>464</v>
      </c>
      <c r="B32" s="376"/>
      <c r="C32" s="376"/>
      <c r="D32" s="376"/>
      <c r="E32" s="376"/>
      <c r="F32" s="377"/>
      <c r="G32" s="45">
        <f>SUM(G18:G31)</f>
        <v>4083.8199999999997</v>
      </c>
    </row>
    <row r="33" spans="1:7" ht="15.75">
      <c r="A33" s="46"/>
    </row>
    <row r="34" spans="1:7">
      <c r="A34" s="47"/>
      <c r="B34" s="47"/>
      <c r="C34" s="47"/>
      <c r="D34" s="47"/>
      <c r="E34" s="47"/>
      <c r="F34" s="47"/>
      <c r="G34" s="47"/>
    </row>
    <row r="35" spans="1:7">
      <c r="A35" s="47"/>
      <c r="B35" s="47"/>
      <c r="C35" s="47"/>
      <c r="D35" s="47"/>
      <c r="E35" s="47"/>
      <c r="F35" s="47"/>
      <c r="G35" s="47"/>
    </row>
    <row r="36" spans="1:7">
      <c r="A36" s="47"/>
      <c r="B36" s="47"/>
      <c r="C36" s="47"/>
      <c r="D36" s="47"/>
      <c r="E36" s="47"/>
      <c r="F36" s="47"/>
      <c r="G36" s="47"/>
    </row>
    <row r="37" spans="1:7">
      <c r="A37" s="47"/>
      <c r="B37" s="47"/>
      <c r="C37" s="47"/>
      <c r="D37" s="47"/>
      <c r="E37" s="47"/>
      <c r="F37" s="47"/>
      <c r="G37" s="47"/>
    </row>
    <row r="38" spans="1:7">
      <c r="A38" s="47"/>
      <c r="B38" s="47"/>
      <c r="C38" s="47"/>
      <c r="D38" s="47"/>
      <c r="E38" s="47"/>
      <c r="F38" s="47"/>
      <c r="G38" s="47"/>
    </row>
    <row r="39" spans="1:7">
      <c r="A39" s="47"/>
      <c r="B39" s="47"/>
      <c r="C39" s="47"/>
      <c r="D39" s="47"/>
      <c r="E39" s="47"/>
      <c r="F39" s="47"/>
      <c r="G39" s="47"/>
    </row>
    <row r="40" spans="1:7">
      <c r="A40" s="47"/>
      <c r="B40" s="47"/>
      <c r="C40" s="47"/>
      <c r="D40" s="47"/>
      <c r="E40" s="47"/>
      <c r="F40" s="47"/>
      <c r="G40" s="47"/>
    </row>
    <row r="41" spans="1:7">
      <c r="A41" s="47"/>
      <c r="B41" s="47"/>
      <c r="C41" s="47"/>
      <c r="D41" s="47"/>
      <c r="E41" s="47"/>
      <c r="F41" s="47"/>
      <c r="G41" s="47"/>
    </row>
  </sheetData>
  <mergeCells count="15">
    <mergeCell ref="G16:G17"/>
    <mergeCell ref="A4:G7"/>
    <mergeCell ref="A8:G9"/>
    <mergeCell ref="A32:F32"/>
    <mergeCell ref="A16:A17"/>
    <mergeCell ref="B16:B17"/>
    <mergeCell ref="C16:C17"/>
    <mergeCell ref="D16:D17"/>
    <mergeCell ref="E16:E17"/>
    <mergeCell ref="F16:F17"/>
    <mergeCell ref="A11:G11"/>
    <mergeCell ref="A12:G12"/>
    <mergeCell ref="A13:G13"/>
    <mergeCell ref="A14:G14"/>
    <mergeCell ref="A15:G15"/>
  </mergeCells>
  <pageMargins left="0.7" right="0.7" top="0.75" bottom="0.75" header="0.3" footer="0.3"/>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10</vt:i4>
      </vt:variant>
    </vt:vector>
  </HeadingPairs>
  <TitlesOfParts>
    <vt:vector size="16" baseType="lpstr">
      <vt:lpstr>REH. MOD. DE ESCALERAS</vt:lpstr>
      <vt:lpstr>REHAB. DE MÓDULO NORTE</vt:lpstr>
      <vt:lpstr>REHAB. DE MÓDULO SUR </vt:lpstr>
      <vt:lpstr>REHAB. DE DRENAJE DE ALL</vt:lpstr>
      <vt:lpstr>CUADRO RESUMEN</vt:lpstr>
      <vt:lpstr>PRESUPUESTO (OBRAS EXTERIORES)</vt:lpstr>
      <vt:lpstr>'CUADRO RESUMEN'!Área_de_impresión</vt:lpstr>
      <vt:lpstr>'REH. MOD. DE ESCALERAS'!Área_de_impresión</vt:lpstr>
      <vt:lpstr>'REHAB. DE DRENAJE DE ALL'!Área_de_impresión</vt:lpstr>
      <vt:lpstr>'REHAB. DE MÓDULO NORTE'!Área_de_impresión</vt:lpstr>
      <vt:lpstr>'REHAB. DE MÓDULO SUR '!Área_de_impresión</vt:lpstr>
      <vt:lpstr>'CUADRO RESUMEN'!Títulos_a_imprimir</vt:lpstr>
      <vt:lpstr>'REH. MOD. DE ESCALERAS'!Títulos_a_imprimir</vt:lpstr>
      <vt:lpstr>'REHAB. DE DRENAJE DE ALL'!Títulos_a_imprimir</vt:lpstr>
      <vt:lpstr>'REHAB. DE MÓDULO NORTE'!Títulos_a_imprimir</vt:lpstr>
      <vt:lpstr>'REHAB. DE MÓDULO SUR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Maryxenia de Salazar</dc:creator>
  <cp:lastModifiedBy>Noemy del Carmen Ortiz Montoya</cp:lastModifiedBy>
  <cp:lastPrinted>2023-04-27T14:48:31Z</cp:lastPrinted>
  <dcterms:created xsi:type="dcterms:W3CDTF">2019-08-27T16:07:00Z</dcterms:created>
  <dcterms:modified xsi:type="dcterms:W3CDTF">2023-05-16T15:53:14Z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2058-11.2.0.11486</vt:lpwstr>
  </property>
  <property fmtid="{D5CDD505-2E9C-101B-9397-08002B2CF9AE}" pid="3" name="ICV">
    <vt:lpwstr>0E48A440E1D94068AD6E4F781E004A8B</vt:lpwstr>
  </property>
  <property fmtid="{D5CDD505-2E9C-101B-9397-08002B2CF9AE}" pid="4" name="MSIP_Label_1127a2b6-15f0-419d-9b28-c70a2bd9d8e7_Enabled">
    <vt:lpwstr>true</vt:lpwstr>
  </property>
  <property fmtid="{D5CDD505-2E9C-101B-9397-08002B2CF9AE}" pid="5" name="MSIP_Label_1127a2b6-15f0-419d-9b28-c70a2bd9d8e7_SetDate">
    <vt:lpwstr>2023-02-22T16:48:31Z</vt:lpwstr>
  </property>
  <property fmtid="{D5CDD505-2E9C-101B-9397-08002B2CF9AE}" pid="6" name="MSIP_Label_1127a2b6-15f0-419d-9b28-c70a2bd9d8e7_Method">
    <vt:lpwstr>Standard</vt:lpwstr>
  </property>
  <property fmtid="{D5CDD505-2E9C-101B-9397-08002B2CF9AE}" pid="7" name="MSIP_Label_1127a2b6-15f0-419d-9b28-c70a2bd9d8e7_Name">
    <vt:lpwstr>defa4170-0d19-0005-0004-bc88714345d2</vt:lpwstr>
  </property>
  <property fmtid="{D5CDD505-2E9C-101B-9397-08002B2CF9AE}" pid="8" name="MSIP_Label_1127a2b6-15f0-419d-9b28-c70a2bd9d8e7_SiteId">
    <vt:lpwstr>72c26e03-2318-442a-ad4d-dd5408fdc373</vt:lpwstr>
  </property>
  <property fmtid="{D5CDD505-2E9C-101B-9397-08002B2CF9AE}" pid="9" name="MSIP_Label_1127a2b6-15f0-419d-9b28-c70a2bd9d8e7_ActionId">
    <vt:lpwstr>5f31c854-80a2-4f70-904f-71aa04b70398</vt:lpwstr>
  </property>
  <property fmtid="{D5CDD505-2E9C-101B-9397-08002B2CF9AE}" pid="10" name="MSIP_Label_1127a2b6-15f0-419d-9b28-c70a2bd9d8e7_ContentBits">
    <vt:lpwstr>0</vt:lpwstr>
  </property>
</Properties>
</file>